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ТАРИФЫ 2024\"/>
    </mc:Choice>
  </mc:AlternateContent>
  <xr:revisionPtr revIDLastSave="0" documentId="13_ncr:1_{213CF1E6-2378-4BA4-BCAE-5BF406AB9620}" xr6:coauthVersionLast="47" xr6:coauthVersionMax="47" xr10:uidLastSave="{00000000-0000-0000-0000-000000000000}"/>
  <bookViews>
    <workbookView xWindow="-120" yWindow="-120" windowWidth="25440" windowHeight="15390" tabRatio="668" activeTab="11" xr2:uid="{00000000-000D-0000-FFFF-FFFF00000000}"/>
  </bookViews>
  <sheets>
    <sheet name="1.1 2022 г" sheetId="32" r:id="rId1"/>
    <sheet name="1.2 2022 г" sheetId="6" r:id="rId2"/>
    <sheet name="1.3 2022 г." sheetId="59" r:id="rId3"/>
    <sheet name="1.9" sheetId="19" r:id="rId4"/>
    <sheet name="8.1 2022 г." sheetId="38" r:id="rId5"/>
    <sheet name="8.3 2022 г." sheetId="44" r:id="rId6"/>
    <sheet name="3.1 2022 г." sheetId="49" r:id="rId7"/>
    <sheet name="3.2 2022 г." sheetId="50" r:id="rId8"/>
    <sheet name="2.1 2022" sheetId="60" r:id="rId9"/>
    <sheet name="2.2 2022" sheetId="61" r:id="rId10"/>
    <sheet name="2.3 2022" sheetId="62" r:id="rId11"/>
    <sheet name="4.1" sheetId="67" r:id="rId12"/>
    <sheet name="4.2" sheetId="64" r:id="rId13"/>
  </sheets>
  <externalReferences>
    <externalReference r:id="rId14"/>
  </externalReferences>
  <definedNames>
    <definedName name="_ftn1" localSheetId="4">'8.1 2022 г.'!$A$15</definedName>
    <definedName name="_ftnref1" localSheetId="4">'8.1 2022 г.'!$A$2</definedName>
    <definedName name="_Toc472327096" localSheetId="4">'8.1 2022 г.'!$A$2</definedName>
    <definedName name="sub_11000" localSheetId="0">'1.1 2022 г'!$A$1</definedName>
    <definedName name="_xlnm.Print_Titles" localSheetId="9">'2.2 2022'!$5:$7</definedName>
    <definedName name="_xlnm.Print_Titles" localSheetId="11">'4.1'!$8:$11</definedName>
    <definedName name="_xlnm.Print_Area" localSheetId="0">'1.1 2022 г'!$A$1:$D$9</definedName>
    <definedName name="_xlnm.Print_Area" localSheetId="1">'1.2 2022 г'!$A$1:$C$12</definedName>
    <definedName name="_xlnm.Print_Area" localSheetId="8">'2.1 2022'!$A$1:$F$30</definedName>
    <definedName name="_xlnm.Print_Area" localSheetId="9">'2.2 2022'!$A$1:$F$24</definedName>
    <definedName name="_xlnm.Print_Area" localSheetId="10">'2.3 2022'!$A$1:$G$34</definedName>
    <definedName name="_xlnm.Print_Area" localSheetId="6">'3.1 2022 г.'!$A$1:$D$8</definedName>
    <definedName name="_xlnm.Print_Area" localSheetId="7">'3.2 2022 г.'!$A$1:$H$7</definedName>
    <definedName name="_xlnm.Print_Area" localSheetId="12">'4.2'!$A$1:$DA$25</definedName>
    <definedName name="_xlnm.Print_Area" localSheetId="4">'8.1 2022 г.'!$A$1:$AA$21</definedName>
    <definedName name="_xlnm.Print_Area" localSheetId="5">'8.3 2022 г.'!$A$1:$C$20</definedName>
  </definedNames>
  <calcPr calcId="191029"/>
</workbook>
</file>

<file path=xl/calcChain.xml><?xml version="1.0" encoding="utf-8"?>
<calcChain xmlns="http://schemas.openxmlformats.org/spreadsheetml/2006/main">
  <c r="V14" i="38" l="1"/>
  <c r="U14" i="38"/>
  <c r="T14" i="38"/>
  <c r="S14" i="38"/>
  <c r="R14" i="38"/>
  <c r="Q14" i="38"/>
  <c r="P14" i="38"/>
  <c r="O14" i="38"/>
  <c r="N14" i="38"/>
  <c r="M14" i="38"/>
  <c r="L14" i="38"/>
  <c r="K14" i="38"/>
  <c r="I14" i="38"/>
  <c r="V15" i="38" l="1"/>
  <c r="U15" i="38"/>
  <c r="T15" i="38"/>
  <c r="S15" i="38"/>
  <c r="R15" i="38"/>
  <c r="Q15" i="38"/>
  <c r="P15" i="38"/>
  <c r="O15" i="38"/>
  <c r="N15" i="38"/>
  <c r="M15" i="38"/>
  <c r="L15" i="38"/>
  <c r="K15" i="38"/>
  <c r="I15" i="38"/>
  <c r="C9" i="60" l="1"/>
  <c r="F6" i="60"/>
  <c r="C27" i="62" l="1"/>
  <c r="C23" i="62"/>
  <c r="C21" i="62"/>
  <c r="C20" i="62"/>
  <c r="C19" i="62"/>
  <c r="G15" i="62"/>
  <c r="G8" i="62"/>
  <c r="B22" i="61"/>
  <c r="F21" i="61"/>
  <c r="B20" i="61"/>
  <c r="B19" i="61"/>
  <c r="F17" i="61"/>
  <c r="F15" i="61"/>
  <c r="B14" i="61"/>
  <c r="F24" i="60"/>
  <c r="F22" i="60"/>
  <c r="B21" i="60"/>
  <c r="B17" i="60"/>
  <c r="F15" i="60"/>
  <c r="B13" i="60"/>
  <c r="B11" i="60"/>
  <c r="G28" i="62" l="1"/>
  <c r="F23" i="61"/>
  <c r="B9" i="60"/>
  <c r="F28" i="60"/>
  <c r="D7" i="50"/>
  <c r="C7" i="50"/>
  <c r="B7" i="50"/>
  <c r="E5" i="50"/>
  <c r="E7" i="50" s="1"/>
  <c r="D8" i="49"/>
  <c r="C8" i="49"/>
  <c r="B8" i="49"/>
  <c r="E6" i="49"/>
  <c r="E8" i="49" s="1"/>
  <c r="F5" i="50" l="1"/>
  <c r="F6" i="49"/>
  <c r="F7" i="50" l="1"/>
  <c r="G5" i="50"/>
  <c r="F8" i="49"/>
  <c r="G6" i="49"/>
  <c r="G7" i="50" l="1"/>
  <c r="H5" i="50"/>
  <c r="H7" i="50" s="1"/>
  <c r="G8" i="49"/>
  <c r="H6" i="49"/>
  <c r="H8" i="49" s="1"/>
  <c r="BE9" i="19" l="1"/>
  <c r="BN26" i="19" l="1"/>
  <c r="B26" i="19"/>
  <c r="B7" i="6" l="1"/>
  <c r="C5" i="6" l="1"/>
  <c r="C7" i="6" l="1"/>
</calcChain>
</file>

<file path=xl/sharedStrings.xml><?xml version="1.0" encoding="utf-8"?>
<sst xmlns="http://schemas.openxmlformats.org/spreadsheetml/2006/main" count="524" uniqueCount="265">
  <si>
    <t>Значение</t>
  </si>
  <si>
    <t>-</t>
  </si>
  <si>
    <t>Показатель</t>
  </si>
  <si>
    <t>Максимальное за расчетный период число точек присоединения</t>
  </si>
  <si>
    <t>Муниципальное унитарное предприятие города Коряжма Архангельской области "Горсвет"</t>
  </si>
  <si>
    <t>Инженер-технолог</t>
  </si>
  <si>
    <t>Показатель средней продолжительности прекращений передачи электрической энергии (П_п)</t>
  </si>
  <si>
    <t>№ п/п</t>
  </si>
  <si>
    <t>А.В.Кривополенов</t>
  </si>
  <si>
    <t>N</t>
  </si>
  <si>
    <t>Продолжительность прекращения, час</t>
  </si>
  <si>
    <t>Количество точек присоединения потребителей услуг к электрической сети электросетевой организации, шт.</t>
  </si>
  <si>
    <t>Суммарная продолжительность прекращений передачи электроэнергии, час</t>
  </si>
  <si>
    <t>2</t>
  </si>
  <si>
    <t>3</t>
  </si>
  <si>
    <t>4</t>
  </si>
  <si>
    <t>5</t>
  </si>
  <si>
    <t>6</t>
  </si>
  <si>
    <t>7</t>
  </si>
  <si>
    <t>Подпись</t>
  </si>
  <si>
    <t>1.1</t>
  </si>
  <si>
    <t>х</t>
  </si>
  <si>
    <t>МУП "Горсвет"</t>
  </si>
  <si>
    <t>Форма 1.9. Данные об экономических и технических характеристиках 
и (или) условиях деятельности территориальных сетевых организаций</t>
  </si>
  <si>
    <t>Наименование сетевой организации, субъект Российской Федерации</t>
  </si>
  <si>
    <t>№
п/п</t>
  </si>
  <si>
    <r>
      <t xml:space="preserve">Характеристики и (или) условия 
деятельности сетевой организации </t>
    </r>
    <r>
      <rPr>
        <vertAlign val="superscript"/>
        <sz val="11"/>
        <rFont val="Times New Roman"/>
        <family val="1"/>
        <charset val="204"/>
      </rPr>
      <t>1</t>
    </r>
  </si>
  <si>
    <t>Значение характеристики</t>
  </si>
  <si>
    <t>Наименование и реквизиты подтверждающих документов 
(в том числе внутренних документов сетевой организации)</t>
  </si>
  <si>
    <t>1</t>
  </si>
  <si>
    <t>Протяженность линий электропередачи 
в одноцепном выражении (ЛЭП), км</t>
  </si>
  <si>
    <t>Протяженность кабельных линий электропередачи в одноцепном 
выражении, км</t>
  </si>
  <si>
    <t>Доля кабельных линий электропередачи 
в одноцепном выражении от общей протяженности линий электропередачи 
(Доля КЛ), %</t>
  </si>
  <si>
    <t>Максимальной за год число точек 
поставки, шт.</t>
  </si>
  <si>
    <t>Число разъединителей и выключателей, шт.</t>
  </si>
  <si>
    <t>Средняя летняя температура, °C</t>
  </si>
  <si>
    <t>Номер группы (m) территориальной 
сетевой организации по показателю
Пsaidi</t>
  </si>
  <si>
    <t>Номер группы (m) территориальной 
сетевой организации по показателю
Пsaifi</t>
  </si>
  <si>
    <r>
      <t>_____</t>
    </r>
    <r>
      <rPr>
        <vertAlign val="superscript"/>
        <sz val="9"/>
        <rFont val="Times New Roman"/>
        <family val="1"/>
        <charset val="204"/>
      </rPr>
      <t>1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Протяженность линий электропередачи в одноцепном выражении (ЛЭП) - протяженность линий электропередачи территориальной сетевой организации в одноцепном выражении (при определении протяженности воздушных и кабельных линий электропередачи низкого напряжения учитываются только трехфазные участки линий), км;</t>
    </r>
  </si>
  <si>
    <r>
      <t>_____</t>
    </r>
    <r>
      <rPr>
        <sz val="9"/>
        <rFont val="Times New Roman"/>
        <family val="1"/>
        <charset val="204"/>
      </rPr>
      <t>Доля кабельных линий электропередачи в одноцепном выражении от общей протяженности линий электропередачи (Доля КЛ), % - доля кабельных линий электропередачи территориальной сетевой организации, рассчитываемая как отношение протяженности кабельных линий в одноцепном выражении к протяженности ЛЭП, %;</t>
    </r>
  </si>
  <si>
    <r>
      <t>_____</t>
    </r>
    <r>
      <rPr>
        <sz val="9"/>
        <rFont val="Times New Roman"/>
        <family val="1"/>
        <charset val="204"/>
      </rPr>
      <t>Число разъединителей и выключателей - совокупное число разъединителей и выключателей территориальной сетевой организации, шт.;</t>
    </r>
  </si>
  <si>
    <r>
      <t>_____</t>
    </r>
    <r>
      <rPr>
        <sz val="9"/>
        <rFont val="Times New Roman"/>
        <family val="1"/>
        <charset val="204"/>
      </rPr>
      <t>Средняя летняя температура - в соответствии с данными по средней температуре июля на последнюю имеющуюся дату согласно Сборнику Федеральной службы государственной статистики "Регионы России. Основные характеристики субъектов Российской Федерации".</t>
    </r>
  </si>
  <si>
    <t>(должность)</t>
  </si>
  <si>
    <t>(Ф.И.О.)</t>
  </si>
  <si>
    <t>Смежные сетевые организации и производители электрической энергии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</si>
  <si>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</si>
  <si>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</si>
  <si>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</si>
  <si>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</si>
  <si>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</si>
  <si>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</si>
  <si>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</si>
  <si>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</si>
  <si>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</si>
  <si>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</si>
  <si>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Вид объекта: КЛ, ВЛ, КВЛ, ПС, ТП, РП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</si>
  <si>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</si>
  <si>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</si>
  <si>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</si>
  <si>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</si>
  <si>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</si>
  <si>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</si>
  <si>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</si>
  <si>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</si>
  <si>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</si>
  <si>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</si>
  <si>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</si>
  <si>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</si>
  <si>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</si>
  <si>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</si>
  <si>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ИТОГО по всем прекращениям передачи электрической энергии за отчетный период:</t>
  </si>
  <si>
    <t>И</t>
  </si>
  <si>
    <t>П</t>
  </si>
  <si>
    <t>А</t>
  </si>
  <si>
    <t>В</t>
  </si>
  <si>
    <t>В1</t>
  </si>
  <si>
    <t>Кривополенов Анатолий Валерьевич</t>
  </si>
  <si>
    <t>МУП "Горсвет" (ИНН 2905009412) (Архангельская обл)</t>
  </si>
  <si>
    <t>наименование электросетевой организации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</si>
  <si>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</si>
  <si>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</si>
  <si>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</si>
  <si>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Продолжительность прекращения передачи электрической энергии, час</t>
  </si>
  <si>
    <t>в разделении уровней напряжения ЭПУ потребителя электрической энергии</t>
  </si>
  <si>
    <t>СН2 (6-20 кВ)</t>
  </si>
  <si>
    <t>НН (0,22-1 кВ)</t>
  </si>
  <si>
    <t xml:space="preserve">   - по ограничениям, связанным с проведением ремонтных работ</t>
  </si>
  <si>
    <t xml:space="preserve">   - по аварийным ограничениям</t>
  </si>
  <si>
    <t xml:space="preserve">   - по внерегламентным отключениям</t>
  </si>
  <si>
    <t xml:space="preserve">   - по внерегламентным отключениям, учитываемым при расчете показателей надежности, в том числе индикативных показателей надежности</t>
  </si>
  <si>
    <t xml:space="preserve">Должность  </t>
  </si>
  <si>
    <t xml:space="preserve">Ф.И.О. </t>
  </si>
  <si>
    <t>&lt;1&gt; Если восстановление режима потребления электрической энергии потребителей услуг в рамках одного прекращения передачи электрической энергии происходило в разное время, то форма заполняется отдельно по каждому такому восстановлению.</t>
  </si>
  <si>
    <t>N п/п</t>
  </si>
  <si>
    <t>Наименование составляющей показателя</t>
  </si>
  <si>
    <t>Метод определения</t>
  </si>
  <si>
    <t>Максимальное за расчетный период регулирования число точек поставки потребителей услуг сетевой организации, шт.</t>
  </si>
  <si>
    <t>Средняя продолжительность прекращения
передачи электрической энергии на точку
поставки (Пsaidi), час.</t>
  </si>
  <si>
    <t>Средняя частота прекращений передачи
электрической энергии на точку поставки
(Пsaifi), шт.</t>
  </si>
  <si>
    <r>
      <t>(</t>
    </r>
    <r>
      <rPr>
        <sz val="10"/>
        <rFont val="Times New Roman"/>
        <family val="1"/>
        <charset val="204"/>
      </rPr>
      <t>сумма произведений по столбцу 9 и столбцу 13 формы 8.1, деленная на значение пункта 1 Формы 1.3
(столбец 9 * столбец 13) / пункт 1 формы 1.3).
При этом учитываются только события, по которым значения в столбце 8 равны "В", а в столбце 27 равны "1")</t>
    </r>
  </si>
  <si>
    <t>Сумма по столбцу 13 формы 8.1 и деленная на значение пункта 1 формы 1.3
(столбец 13 формы 8.1 / пункт 1 формы 1.3).
При этом учитываются только события, по которым значения в столбце 8 равны "В", а в столбце 27 равны "1"</t>
  </si>
  <si>
    <r>
      <t>(</t>
    </r>
    <r>
      <rPr>
        <sz val="10"/>
        <rFont val="Times New Roman"/>
        <family val="1"/>
        <charset val="204"/>
      </rPr>
      <t>В соответствии с заключенными договорами по передаче электроэнергии)</t>
    </r>
  </si>
  <si>
    <r>
      <rPr>
        <sz val="14"/>
        <rFont val="Times New Roman"/>
        <family val="1"/>
        <charset val="204"/>
      </rPr>
      <t xml:space="preserve">5   </t>
    </r>
    <r>
      <rPr>
        <sz val="11"/>
        <rFont val="Times New Roman"/>
        <family val="1"/>
        <charset val="204"/>
      </rPr>
      <t xml:space="preserve">                            (Форма 9.1)</t>
    </r>
  </si>
  <si>
    <r>
      <rPr>
        <sz val="14"/>
        <rFont val="Times New Roman"/>
        <family val="1"/>
        <charset val="204"/>
      </rPr>
      <t xml:space="preserve">5   </t>
    </r>
    <r>
      <rPr>
        <sz val="11"/>
        <rFont val="Times New Roman"/>
        <family val="1"/>
        <charset val="204"/>
      </rPr>
      <t xml:space="preserve">                                 (Форма 9.2)</t>
    </r>
  </si>
  <si>
    <t>Форма 8.3. Расчет индикативного показателя уровня надежности оказываемых услуг для территориальных сетевых организаций и организацией по управлению единой национальной (общероссийской) электрической сетью, чей долгосрочный период регулирования начался после 2018 года.</t>
  </si>
  <si>
    <t>Наименование сетевой организации</t>
  </si>
  <si>
    <t>За</t>
  </si>
  <si>
    <t>год</t>
  </si>
  <si>
    <t>Максимальное за расчетный период регулирования число точек поставки сетевой организации, шт., в том числе в разбивке по уровням напряжения:</t>
  </si>
  <si>
    <t xml:space="preserve">1.1. </t>
  </si>
  <si>
    <t>ВН (110 кВ и выше), шт.</t>
  </si>
  <si>
    <t>1.2.</t>
  </si>
  <si>
    <t>СН-1 (35 кВ), шт.</t>
  </si>
  <si>
    <t>1.3.</t>
  </si>
  <si>
    <t>СН-2 (6-20 кВ), шт.</t>
  </si>
  <si>
    <t>1.4.</t>
  </si>
  <si>
    <t>НН (до 1 кВ), шт.</t>
  </si>
  <si>
    <t xml:space="preserve"> </t>
  </si>
  <si>
    <r>
      <t>Средняя продолжительность прекращения передачи электрической энергии на точку поставки  (П</t>
    </r>
    <r>
      <rPr>
        <vertAlign val="subscript"/>
        <sz val="14"/>
        <color rgb="FF000000"/>
        <rFont val="Arial Narrow"/>
        <family val="2"/>
        <charset val="204"/>
      </rPr>
      <t>saidi</t>
    </r>
    <r>
      <rPr>
        <sz val="14"/>
        <color rgb="FF000000"/>
        <rFont val="Arial Narrow"/>
        <family val="2"/>
        <charset val="204"/>
      </rPr>
      <t>), час.</t>
    </r>
  </si>
  <si>
    <r>
      <t>Средняя частота прекращений передачи электрической энергии на точку поставки (П</t>
    </r>
    <r>
      <rPr>
        <vertAlign val="subscript"/>
        <sz val="14"/>
        <color rgb="FF000000"/>
        <rFont val="Arial Narrow"/>
        <family val="2"/>
        <charset val="204"/>
      </rPr>
      <t>saifi</t>
    </r>
    <r>
      <rPr>
        <sz val="14"/>
        <color rgb="FF000000"/>
        <rFont val="Arial Narrow"/>
        <family val="2"/>
        <charset val="204"/>
      </rPr>
      <t>), шт.</t>
    </r>
  </si>
  <si>
    <r>
      <t>Средняя продолжительность прекращения передачи электрической энергии при проведении ремонтных работ  (П</t>
    </r>
    <r>
      <rPr>
        <vertAlign val="subscript"/>
        <sz val="14"/>
        <color rgb="FF000000"/>
        <rFont val="Arial Narrow"/>
        <family val="2"/>
        <charset val="204"/>
      </rPr>
      <t>saidi</t>
    </r>
    <r>
      <rPr>
        <sz val="14"/>
        <color rgb="FF000000"/>
        <rFont val="Arial Narrow"/>
        <family val="2"/>
        <charset val="204"/>
      </rPr>
      <t>), час.</t>
    </r>
  </si>
  <si>
    <r>
      <t>Средняя частота прекращений передачи электрической энергии при проведении ремонтных работ (П</t>
    </r>
    <r>
      <rPr>
        <vertAlign val="subscript"/>
        <sz val="14"/>
        <color rgb="FF000000"/>
        <rFont val="Arial Narrow"/>
        <family val="2"/>
        <charset val="204"/>
      </rPr>
      <t>saifi</t>
    </r>
    <r>
      <rPr>
        <sz val="14"/>
        <color rgb="FF000000"/>
        <rFont val="Arial Narrow"/>
        <family val="2"/>
        <charset val="204"/>
      </rPr>
      <t>), шт.</t>
    </r>
  </si>
  <si>
    <t xml:space="preserve">                      должность</t>
  </si>
  <si>
    <t>(Ф.И.О)</t>
  </si>
  <si>
    <t>Инженер- технолог                                                                 А.В.Кривополенов</t>
  </si>
  <si>
    <t>Число, шт.</t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</si>
  <si>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(N</t>
    </r>
    <r>
      <rPr>
        <vertAlign val="subscript"/>
        <sz val="10"/>
        <rFont val="Verdana"/>
        <family val="2"/>
        <charset val="204"/>
      </rPr>
      <t>заяв тпр</t>
    </r>
    <r>
      <rPr>
        <sz val="10"/>
        <rFont val="Verdana"/>
        <family val="2"/>
        <charset val="204"/>
      </rPr>
      <t xml:space="preserve">)
</t>
    </r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</si>
  <si>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(N</t>
    </r>
    <r>
      <rPr>
        <vertAlign val="superscript"/>
        <sz val="10"/>
        <rFont val="Verdana"/>
        <family val="2"/>
        <charset val="204"/>
      </rPr>
      <t xml:space="preserve">нс </t>
    </r>
    <r>
      <rPr>
        <vertAlign val="subscript"/>
        <sz val="10"/>
        <rFont val="Verdana"/>
        <family val="2"/>
        <charset val="204"/>
      </rPr>
      <t>заяв тпр</t>
    </r>
    <r>
      <rPr>
        <sz val="10"/>
        <rFont val="Verdana"/>
        <family val="2"/>
        <charset val="204"/>
      </rPr>
      <t>)</t>
    </r>
  </si>
  <si>
    <r>
      <t>Показатель качества рассмотрения заявок на технологическое присоединение к сети (П</t>
    </r>
    <r>
      <rPr>
        <vertAlign val="subscript"/>
        <sz val="10"/>
        <rFont val="Verdana"/>
        <family val="2"/>
        <charset val="204"/>
      </rPr>
      <t xml:space="preserve"> заяв тпр</t>
    </r>
    <r>
      <rPr>
        <sz val="10"/>
        <rFont val="Verdana"/>
        <family val="2"/>
        <charset val="204"/>
      </rPr>
      <t>)</t>
    </r>
  </si>
  <si>
    <r>
      <t xml:space="preserve"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 </t>
    </r>
    <r>
      <rPr>
        <vertAlign val="subscript"/>
        <sz val="10"/>
        <rFont val="Verdana"/>
        <family val="2"/>
        <charset val="204"/>
      </rPr>
      <t>сд тпр</t>
    </r>
    <r>
      <rPr>
        <sz val="10"/>
        <rFont val="Verdana"/>
        <family val="2"/>
        <charset val="204"/>
      </rPr>
      <t>)</t>
    </r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</si>
  <si>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шт.(N</t>
    </r>
    <r>
      <rPr>
        <vertAlign val="superscript"/>
        <sz val="10"/>
        <rFont val="Verdana"/>
        <family val="2"/>
        <charset val="204"/>
      </rPr>
      <t>нс</t>
    </r>
    <r>
      <rPr>
        <sz val="10"/>
        <rFont val="Verdana"/>
        <family val="2"/>
        <charset val="204"/>
      </rPr>
      <t xml:space="preserve"> </t>
    </r>
    <r>
      <rPr>
        <vertAlign val="subscript"/>
        <sz val="10"/>
        <rFont val="Verdana"/>
        <family val="2"/>
        <charset val="204"/>
      </rPr>
      <t>сд тпр</t>
    </r>
    <r>
      <rPr>
        <sz val="10"/>
        <rFont val="Verdana"/>
        <family val="2"/>
        <charset val="204"/>
      </rPr>
      <t>)</t>
    </r>
  </si>
  <si>
    <r>
      <t>Показатель качества исполнения договоров об осуществлении технологического присоединения заявителей к сети (П</t>
    </r>
    <r>
      <rPr>
        <vertAlign val="subscript"/>
        <sz val="10"/>
        <rFont val="Verdana"/>
        <family val="2"/>
        <charset val="204"/>
      </rPr>
      <t>нс тпр</t>
    </r>
    <r>
      <rPr>
        <sz val="10"/>
        <rFont val="Verdana"/>
        <family val="2"/>
        <charset val="204"/>
      </rPr>
      <t>)</t>
    </r>
  </si>
  <si>
    <t>Обосновывающие данные для расчёта</t>
  </si>
  <si>
    <t>Форма 2.1 - Расчет значения индикатора информативности</t>
  </si>
  <si>
    <t>Наименование параметра (критерия), храктеризующего индикатор</t>
  </si>
  <si>
    <t>прямая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</si>
  <si>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</si>
  <si>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обратная</t>
  </si>
  <si>
    <t>7. Итого по индикатору информативности</t>
  </si>
  <si>
    <t>Форма 2.2 - Расчет значения индикатора исполнительности</t>
  </si>
  <si>
    <t>1.2. Среднее время, необходимое для оборудования точки поставки приборами учета с момента подачи заявления потребителем услуг:</t>
  </si>
  <si>
    <t>2. Соблюдение требований нормативных правовых актов Российской Федерации по поддержанию качества электрической энергии, по критерию</t>
  </si>
  <si>
    <t>3. Наличие взаимодействия с потребителями услуг при выводе оборудования в ремонт и (или) из эксплуатации</t>
  </si>
  <si>
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</si>
  <si>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4. Соблюдение требований нормативных правовых актов по защите персональных данных потребителей услуг (заявителей), по критерию</t>
  </si>
  <si>
    <t>5. Итого по индикатору исполнительности</t>
  </si>
  <si>
    <t>Форма 2.3 - Расчет значения индикатора результативности обратной связи</t>
  </si>
  <si>
    <t>Индикатор результативности обратной связи</t>
  </si>
  <si>
    <t>2. Степень удовлетворения обращений потребителей услуг</t>
  </si>
  <si>
    <t>Все обращения должны быть обработаны</t>
  </si>
  <si>
    <t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</si>
  <si>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</si>
  <si>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</si>
  <si>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</si>
  <si>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3. Оперативность реагирования на обращения потребителей услуг - всего,</t>
  </si>
  <si>
    <t>Должны рассмотреть немедленно, рассматривается оперативность</t>
  </si>
  <si>
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</si>
  <si>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</si>
  <si>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</si>
  <si>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</si>
  <si>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6. Итого по индикатору результативность обратной связи</t>
  </si>
  <si>
    <t>Зависимость</t>
  </si>
  <si>
    <t>Оценочный балл</t>
  </si>
  <si>
    <t>фактическое (Ф)</t>
  </si>
  <si>
    <t>плановое (П)</t>
  </si>
  <si>
    <t>1. Возможность личного приема заявителей и потребителей услуг уполномоченными должностными лицами территориальной сетевой организации - всего</t>
  </si>
  <si>
    <t>в том числе по критериям</t>
  </si>
  <si>
    <t>Ф/П*100 %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</si>
  <si>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</si>
  <si>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</si>
  <si>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в том числе:</t>
  </si>
  <si>
    <t>а) регламенты оказания услуг и рассмотрения обращений заявителей и потребителей услуг, шт.</t>
  </si>
  <si>
    <t>б) наличие положения о деятельности структурного подразделения по работе с заявителями и потребителями услуг (наличие - 1, отсутствие - 0), шт.</t>
  </si>
  <si>
    <t>в) должностные инструкции сотрудников, обслуживающих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</si>
  <si>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</si>
  <si>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2. Наличие телефонной связи для обращений потребителей услуг к уполномоченным должностным лицам территориальной сетевой организации</t>
  </si>
  <si>
    <t>в том числе по критериям:</t>
  </si>
  <si>
    <t>2.1. Наличие единого телефонного номера для приема обращений потребителей услуг (наличие - 1, отсутствие - 0)</t>
  </si>
  <si>
    <t>2.2. Наличие информационно-справочной системы для автоматизации обработки обращений потребителей услуг, поступивших по телефону (наличие - 1, отсутствие - 0)</t>
  </si>
  <si>
    <t>2.3. 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</si>
  <si>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- 1, отсутствие - 0)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</si>
  <si>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</si>
  <si>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функций, процентов от общего количества поступивших обращений</t>
  </si>
  <si>
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</si>
  <si>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организации, процентов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</si>
  <si>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процентов от общего количества поступивших обращений</t>
  </si>
  <si>
    <t>не указывается</t>
  </si>
  <si>
    <t>1. Соблюдение сроков по процедурам взаимодействия с потребителями услуг (заявителями) - всего,</t>
  </si>
  <si>
    <t>1.1.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</si>
  <si>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а) для физических лиц, включая индивидуальных предпринимателей, и юридических лиц - субъектов малого и среднего предпринимательства, дней</t>
  </si>
  <si>
    <t>б) для остальных потребителей услуг, дней</t>
  </si>
  <si>
    <t>1.3. 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процентов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</si>
  <si>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2.1. Количество обращений потребителей услуг с указанием на ненадлежащее качество электрической энергии, процентов от общего количества поступивших обращений</t>
  </si>
  <si>
    <t xml:space="preserve">4.1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 </t>
  </si>
  <si>
    <t>Параметр (показатель), характеризующий индикатор</t>
  </si>
  <si>
    <t>3.1. 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</si>
  <si>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</si>
  <si>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2.3. 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в процентах от общего количества поступивших обращений</t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</si>
  <si>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</si>
  <si>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3.1. Средняя продолжительность времени принятия мер по результатам обращения потребителя услуг, дней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</si>
  <si>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</si>
  <si>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</si>
  <si>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&lt;1&gt; Расчет производится при наличии в территориальной сетевой организации Системы автоинформирования (голосовая, СМС и другим способом).</t>
  </si>
  <si>
    <t>в) системы автоинформирования, шт. на 1000 потребителей услуг &lt;1&gt;</t>
  </si>
  <si>
    <t>5.1. 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</si>
  <si>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процентов</t>
  </si>
  <si>
    <t>Наименование сетевой организации (подразделения/филиала)</t>
  </si>
  <si>
    <t>Должность</t>
  </si>
  <si>
    <t>Ф.И.О.</t>
  </si>
  <si>
    <t>Форма 4.2. Расчет обобщенного показателя уровня надежности и качества 
оказываемых услуг</t>
  </si>
  <si>
    <t>№ формулы
методических указаний</t>
  </si>
  <si>
    <r>
      <t>1. 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</t>
    </r>
  </si>
  <si>
    <t>п. 5</t>
  </si>
  <si>
    <t>Для организации по управлению единой национальной (общероссийской) электрической сетью и территориальной сетевой организации</t>
  </si>
  <si>
    <r>
      <t>2. 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над1</t>
    </r>
  </si>
  <si>
    <t>Для территориальной сетевой организации</t>
  </si>
  <si>
    <r>
      <t>3. Оценка достижения показателя уровня надежности оказываемых услуг, К</t>
    </r>
    <r>
      <rPr>
        <vertAlign val="subscript"/>
        <sz val="11"/>
        <rFont val="Times New Roman"/>
        <family val="1"/>
        <charset val="204"/>
      </rPr>
      <t>над2</t>
    </r>
  </si>
  <si>
    <r>
      <t>4. 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кач</t>
    </r>
  </si>
  <si>
    <r>
      <t>5.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кач1</t>
    </r>
  </si>
  <si>
    <r>
      <t>6.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кач2</t>
    </r>
  </si>
  <si>
    <r>
      <t>7.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кач3</t>
    </r>
  </si>
  <si>
    <r>
      <t>8.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Обобщенный показатель уровня надежности и качества оказываемых услуг, К</t>
    </r>
    <r>
      <rPr>
        <vertAlign val="subscript"/>
        <sz val="11"/>
        <rFont val="Times New Roman"/>
        <family val="1"/>
        <charset val="204"/>
      </rPr>
      <t>об</t>
    </r>
  </si>
  <si>
    <t>Форма 4.1. Показатели уровня надежности и уровня качества</t>
  </si>
  <si>
    <t>оказываемых услуг сетевой организации</t>
  </si>
  <si>
    <t>№ формулы (пункта)</t>
  </si>
  <si>
    <t>методических указаний</t>
  </si>
  <si>
    <t>Показатель средней продолжительности прекращений передачи</t>
  </si>
  <si>
    <r>
      <t>электрической энергии  (П</t>
    </r>
    <r>
      <rPr>
        <vertAlign val="subscript"/>
        <sz val="10"/>
        <rFont val="Times New Roman"/>
        <family val="1"/>
        <charset val="204"/>
      </rPr>
      <t>п</t>
    </r>
    <r>
      <rPr>
        <sz val="10"/>
        <rFont val="Times New Roman"/>
        <family val="1"/>
        <charset val="204"/>
      </rPr>
      <t>)</t>
    </r>
  </si>
  <si>
    <r>
      <t>Объем недоотпущенной электрической энергии (П</t>
    </r>
    <r>
      <rPr>
        <vertAlign val="subscript"/>
        <sz val="10"/>
        <rFont val="Times New Roman"/>
        <family val="1"/>
        <charset val="204"/>
      </rPr>
      <t>ens</t>
    </r>
    <r>
      <rPr>
        <sz val="10"/>
        <rFont val="Times New Roman"/>
        <family val="1"/>
        <charset val="204"/>
      </rPr>
      <t>)</t>
    </r>
  </si>
  <si>
    <r>
      <t>электрической энергии на точку поставки (П</t>
    </r>
    <r>
      <rPr>
        <vertAlign val="subscript"/>
        <sz val="10"/>
        <rFont val="Times New Roman"/>
        <family val="1"/>
        <charset val="204"/>
      </rPr>
      <t>saidi</t>
    </r>
    <r>
      <rPr>
        <sz val="10"/>
        <rFont val="Times New Roman"/>
        <family val="1"/>
        <charset val="204"/>
      </rPr>
      <t>)</t>
    </r>
  </si>
  <si>
    <t>Показатель средней частоты прекращений передачи</t>
  </si>
  <si>
    <r>
      <t>электрической энергии на точку поставки (П</t>
    </r>
    <r>
      <rPr>
        <vertAlign val="subscript"/>
        <sz val="10"/>
        <rFont val="Times New Roman"/>
        <family val="1"/>
        <charset val="204"/>
      </rPr>
      <t>saifi</t>
    </r>
    <r>
      <rPr>
        <sz val="10"/>
        <rFont val="Times New Roman"/>
        <family val="1"/>
        <charset val="204"/>
      </rPr>
      <t>)</t>
    </r>
  </si>
  <si>
    <t>Показатель уровня качества осуществляемого технологического</t>
  </si>
  <si>
    <t>7 или 12</t>
  </si>
  <si>
    <r>
      <t>присоединения (П</t>
    </r>
    <r>
      <rPr>
        <vertAlign val="subscript"/>
        <sz val="10"/>
        <rFont val="Times New Roman"/>
        <family val="1"/>
        <charset val="204"/>
      </rPr>
      <t>тпр</t>
    </r>
    <r>
      <rPr>
        <sz val="10"/>
        <rFont val="Times New Roman"/>
        <family val="1"/>
        <charset val="204"/>
      </rPr>
      <t>)</t>
    </r>
  </si>
  <si>
    <t xml:space="preserve">Показатель уровня качества обслуживания потребителей </t>
  </si>
  <si>
    <r>
      <t>услуг территориальными сетевыми организациями (П</t>
    </r>
    <r>
      <rPr>
        <vertAlign val="subscript"/>
        <sz val="10"/>
        <rFont val="Times New Roman"/>
        <family val="1"/>
        <charset val="204"/>
      </rPr>
      <t>тсо</t>
    </r>
    <r>
      <rPr>
        <sz val="10"/>
        <rFont val="Times New Roman"/>
        <family val="1"/>
        <charset val="204"/>
      </rPr>
      <t>)</t>
    </r>
  </si>
  <si>
    <r>
      <t>Плановое значение показателя П</t>
    </r>
    <r>
      <rPr>
        <vertAlign val="subscript"/>
        <sz val="10"/>
        <rFont val="Times New Roman"/>
        <family val="1"/>
        <charset val="204"/>
      </rPr>
      <t>п</t>
    </r>
    <r>
      <rPr>
        <sz val="10"/>
        <rFont val="Times New Roman"/>
        <family val="1"/>
        <charset val="204"/>
      </rPr>
      <t>, П</t>
    </r>
    <r>
      <rPr>
        <vertAlign val="superscript"/>
        <sz val="10"/>
        <rFont val="Times New Roman"/>
        <family val="1"/>
        <charset val="204"/>
      </rPr>
      <t>пл</t>
    </r>
    <r>
      <rPr>
        <vertAlign val="subscript"/>
        <sz val="10"/>
        <rFont val="Times New Roman"/>
        <family val="1"/>
        <charset val="204"/>
      </rPr>
      <t>п</t>
    </r>
  </si>
  <si>
    <t>Пункт 4.1
методических указаний</t>
  </si>
  <si>
    <r>
      <t>Плановое значение показателя П</t>
    </r>
    <r>
      <rPr>
        <vertAlign val="subscript"/>
        <sz val="10"/>
        <rFont val="Times New Roman"/>
        <family val="1"/>
        <charset val="204"/>
      </rPr>
      <t>тпр</t>
    </r>
    <r>
      <rPr>
        <sz val="10"/>
        <rFont val="Times New Roman"/>
        <family val="1"/>
        <charset val="204"/>
      </rPr>
      <t>, П</t>
    </r>
    <r>
      <rPr>
        <vertAlign val="superscript"/>
        <sz val="10"/>
        <rFont val="Times New Roman"/>
        <family val="1"/>
        <charset val="204"/>
      </rPr>
      <t>пл</t>
    </r>
    <r>
      <rPr>
        <vertAlign val="subscript"/>
        <sz val="10"/>
        <rFont val="Times New Roman"/>
        <family val="1"/>
        <charset val="204"/>
      </rPr>
      <t>тпр</t>
    </r>
  </si>
  <si>
    <r>
      <t>Плановое значение показателя П</t>
    </r>
    <r>
      <rPr>
        <vertAlign val="subscript"/>
        <sz val="10"/>
        <rFont val="Times New Roman"/>
        <family val="1"/>
        <charset val="204"/>
      </rPr>
      <t>тсо</t>
    </r>
    <r>
      <rPr>
        <sz val="10"/>
        <rFont val="Times New Roman"/>
        <family val="1"/>
        <charset val="204"/>
      </rPr>
      <t>, П</t>
    </r>
    <r>
      <rPr>
        <vertAlign val="superscript"/>
        <sz val="10"/>
        <rFont val="Times New Roman"/>
        <family val="1"/>
        <charset val="204"/>
      </rPr>
      <t>пл</t>
    </r>
    <r>
      <rPr>
        <vertAlign val="subscript"/>
        <sz val="10"/>
        <rFont val="Times New Roman"/>
        <family val="1"/>
        <charset val="204"/>
      </rPr>
      <t>тсо</t>
    </r>
  </si>
  <si>
    <r>
      <t>Плановое значение показателя П</t>
    </r>
    <r>
      <rPr>
        <vertAlign val="subscript"/>
        <sz val="10"/>
        <rFont val="Times New Roman"/>
        <family val="1"/>
        <charset val="204"/>
      </rPr>
      <t>ens</t>
    </r>
    <r>
      <rPr>
        <sz val="10"/>
        <rFont val="Times New Roman"/>
        <family val="1"/>
        <charset val="204"/>
      </rPr>
      <t>, П</t>
    </r>
    <r>
      <rPr>
        <vertAlign val="superscript"/>
        <sz val="10"/>
        <rFont val="Times New Roman"/>
        <family val="1"/>
        <charset val="204"/>
      </rPr>
      <t>пл</t>
    </r>
    <r>
      <rPr>
        <vertAlign val="subscript"/>
        <sz val="10"/>
        <rFont val="Times New Roman"/>
        <family val="1"/>
        <charset val="204"/>
      </rPr>
      <t>ens</t>
    </r>
  </si>
  <si>
    <r>
      <t>Плановое значение показателя П</t>
    </r>
    <r>
      <rPr>
        <vertAlign val="subscript"/>
        <sz val="10"/>
        <rFont val="Times New Roman"/>
        <family val="1"/>
        <charset val="204"/>
      </rPr>
      <t>saidi</t>
    </r>
    <r>
      <rPr>
        <sz val="10"/>
        <rFont val="Times New Roman"/>
        <family val="1"/>
        <charset val="204"/>
      </rPr>
      <t>, П</t>
    </r>
    <r>
      <rPr>
        <vertAlign val="superscript"/>
        <sz val="10"/>
        <rFont val="Times New Roman"/>
        <family val="1"/>
        <charset val="204"/>
      </rPr>
      <t>пл</t>
    </r>
    <r>
      <rPr>
        <vertAlign val="subscript"/>
        <sz val="10"/>
        <rFont val="Times New Roman"/>
        <family val="1"/>
        <charset val="204"/>
      </rPr>
      <t>saidi</t>
    </r>
  </si>
  <si>
    <t>Пункт 4.2
методических указаний</t>
  </si>
  <si>
    <r>
      <t>Плановое значение показателя П</t>
    </r>
    <r>
      <rPr>
        <vertAlign val="subscript"/>
        <sz val="10"/>
        <rFont val="Times New Roman"/>
        <family val="1"/>
        <charset val="204"/>
      </rPr>
      <t>saifi</t>
    </r>
    <r>
      <rPr>
        <sz val="10"/>
        <rFont val="Times New Roman"/>
        <family val="1"/>
        <charset val="204"/>
      </rPr>
      <t>, П</t>
    </r>
    <r>
      <rPr>
        <vertAlign val="superscript"/>
        <sz val="10"/>
        <rFont val="Times New Roman"/>
        <family val="1"/>
        <charset val="204"/>
      </rPr>
      <t>пл</t>
    </r>
    <r>
      <rPr>
        <vertAlign val="subscript"/>
        <sz val="10"/>
        <rFont val="Times New Roman"/>
        <family val="1"/>
        <charset val="204"/>
      </rPr>
      <t>saifi</t>
    </r>
  </si>
  <si>
    <t>Оценка достижения показателя уровня надежности</t>
  </si>
  <si>
    <t>Пункт 5
методических указаний</t>
  </si>
  <si>
    <r>
      <t>оказываемых услуг, К</t>
    </r>
    <r>
      <rPr>
        <vertAlign val="subscript"/>
        <sz val="10"/>
        <rFont val="Times New Roman"/>
        <family val="1"/>
        <charset val="204"/>
      </rPr>
      <t>над</t>
    </r>
  </si>
  <si>
    <r>
      <t>оказываемых услуг, К</t>
    </r>
    <r>
      <rPr>
        <vertAlign val="subscript"/>
        <sz val="10"/>
        <rFont val="Times New Roman"/>
        <family val="1"/>
        <charset val="204"/>
      </rPr>
      <t>над1</t>
    </r>
  </si>
  <si>
    <r>
      <t>оказываемых услуг, К</t>
    </r>
    <r>
      <rPr>
        <vertAlign val="subscript"/>
        <sz val="10"/>
        <rFont val="Times New Roman"/>
        <family val="1"/>
        <charset val="204"/>
      </rPr>
      <t>над2</t>
    </r>
  </si>
  <si>
    <t>Оценка достижения показателя уровня качества оказываемых</t>
  </si>
  <si>
    <r>
      <t>услуг, К</t>
    </r>
    <r>
      <rPr>
        <vertAlign val="subscript"/>
        <sz val="10"/>
        <rFont val="Times New Roman"/>
        <family val="1"/>
        <charset val="204"/>
      </rPr>
      <t>кач</t>
    </r>
    <r>
      <rPr>
        <sz val="10"/>
        <rFont val="Times New Roman"/>
        <family val="1"/>
        <charset val="204"/>
      </rPr>
      <t xml:space="preserve"> (организации по управлению единой национальной</t>
    </r>
  </si>
  <si>
    <t>(общероссийской) электрической сетью)</t>
  </si>
  <si>
    <r>
      <t>услуг, К</t>
    </r>
    <r>
      <rPr>
        <vertAlign val="subscript"/>
        <sz val="10"/>
        <rFont val="Times New Roman"/>
        <family val="1"/>
        <charset val="204"/>
      </rPr>
      <t>кач1</t>
    </r>
    <r>
      <rPr>
        <sz val="10"/>
        <rFont val="Times New Roman"/>
        <family val="1"/>
        <charset val="204"/>
      </rPr>
      <t xml:space="preserve"> (для территориальной сетевой организации)</t>
    </r>
  </si>
  <si>
    <r>
      <t>услуг, К</t>
    </r>
    <r>
      <rPr>
        <vertAlign val="subscript"/>
        <sz val="10"/>
        <rFont val="Times New Roman"/>
        <family val="1"/>
        <charset val="204"/>
      </rPr>
      <t>кач2</t>
    </r>
    <r>
      <rPr>
        <sz val="10"/>
        <rFont val="Times New Roman"/>
        <family val="1"/>
        <charset val="204"/>
      </rPr>
      <t xml:space="preserve"> (для территориальной сетевой организации)</t>
    </r>
  </si>
  <si>
    <r>
      <t>услуг, К</t>
    </r>
    <r>
      <rPr>
        <vertAlign val="subscript"/>
        <sz val="10"/>
        <rFont val="Times New Roman"/>
        <family val="1"/>
        <charset val="204"/>
      </rPr>
      <t>кач3</t>
    </r>
    <r>
      <rPr>
        <sz val="10"/>
        <rFont val="Times New Roman"/>
        <family val="1"/>
        <charset val="204"/>
      </rPr>
      <t xml:space="preserve"> (для территориальной сетевой организации)</t>
    </r>
  </si>
  <si>
    <t>Ф. И. О.</t>
  </si>
  <si>
    <t>Кривополенов А.В.</t>
  </si>
  <si>
    <t>Форма 1.1 - Журнал учёта текущей информации о прекращении передачи электрической энергии для потребителей услуг электросетевой организации за 2022 год</t>
  </si>
  <si>
    <t>МУП "Горсвет" 2022 год</t>
  </si>
  <si>
    <t>Форма 1.2 -Расчет показателя средней продолжительности прекращений передачи электрической энергии за 2022 год</t>
  </si>
  <si>
    <t>Форма 1.3. Расчет показателя средней продолжительности прекращения передачи электрической энергии потребителям услуг и показателя средней частоты прекращений передачи электрической энергии потребителям услуг сетевой организации 2022 г.</t>
  </si>
  <si>
    <t>Форма 8.1 &lt;1&gt; 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 2022 год</t>
  </si>
  <si>
    <t>Форма 3.1 -Отчетные данные для расчета  значения показателя качества рассмотрения заявок на технологическое присоединение к сети в период регулирования в пределах долгосрочного периода регулирования за 2022 г.</t>
  </si>
  <si>
    <t>Форма 3.2 -Отчетные данные для расчета значения показателя качества исполнения договоров об осуществлении технологического присоединения заявителей к сети, в период регулирования в пределах долгосрочного периода регулирования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</si>
</sst>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00"/>
    <numFmt numFmtId="167" formatCode="#,##0.000"/>
  </numFmts>
  <fonts count="52">
    <font>
      <sz val="10"/>
      <name val="Verdana"/>
      <charset val="204"/>
    </font>
    <font>
      <sz val="11"/>
      <color theme="1"/>
      <name val="Calibri"/>
      <family val="2"/>
      <charset val="204"/>
      <scheme val="minor"/>
    </font>
    <font>
      <sz val="10"/>
      <name val="Verdana"/>
      <family val="2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2"/>
      <name val="Verdana"/>
      <family val="2"/>
      <charset val="204"/>
    </font>
    <font>
      <b/>
      <sz val="16"/>
      <name val="Verdana"/>
      <family val="2"/>
      <charset val="204"/>
    </font>
    <font>
      <b/>
      <sz val="14"/>
      <name val="Verdana"/>
      <family val="2"/>
      <charset val="204"/>
    </font>
    <font>
      <sz val="12"/>
      <name val="Verdan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Verdana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9"/>
      <color indexed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Arial Narrow"/>
      <family val="2"/>
      <charset val="204"/>
    </font>
    <font>
      <sz val="14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Arial Unicode MS"/>
      <family val="2"/>
      <charset val="204"/>
    </font>
    <font>
      <sz val="11"/>
      <color rgb="FFFF0000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rgb="FF000000"/>
      <name val="Arial Narrow"/>
      <family val="2"/>
      <charset val="204"/>
    </font>
    <font>
      <i/>
      <u/>
      <sz val="10"/>
      <color rgb="FF000000"/>
      <name val="Arial Narrow"/>
      <family val="2"/>
      <charset val="204"/>
    </font>
    <font>
      <i/>
      <u/>
      <sz val="10"/>
      <color theme="1"/>
      <name val="Calibri"/>
      <family val="2"/>
      <charset val="204"/>
      <scheme val="minor"/>
    </font>
    <font>
      <b/>
      <sz val="14"/>
      <color rgb="FF000000"/>
      <name val="Arial Narrow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Arial Narrow"/>
      <family val="2"/>
      <charset val="204"/>
    </font>
    <font>
      <sz val="12"/>
      <color theme="1"/>
      <name val="Calibri"/>
      <family val="2"/>
      <charset val="204"/>
      <scheme val="minor"/>
    </font>
    <font>
      <sz val="14"/>
      <color rgb="FF000000"/>
      <name val="Arial Narrow"/>
      <family val="2"/>
      <charset val="204"/>
    </font>
    <font>
      <sz val="14"/>
      <color theme="1"/>
      <name val="Arial Narrow"/>
      <family val="2"/>
      <charset val="204"/>
    </font>
    <font>
      <vertAlign val="subscript"/>
      <sz val="14"/>
      <color rgb="FF000000"/>
      <name val="Arial Narrow"/>
      <family val="2"/>
      <charset val="204"/>
    </font>
    <font>
      <sz val="12"/>
      <color theme="1"/>
      <name val="Arial Narrow"/>
      <family val="2"/>
      <charset val="204"/>
    </font>
    <font>
      <vertAlign val="subscript"/>
      <sz val="10"/>
      <name val="Verdana"/>
      <family val="2"/>
      <charset val="204"/>
    </font>
    <font>
      <vertAlign val="superscript"/>
      <sz val="10"/>
      <name val="Verdana"/>
      <family val="2"/>
      <charset val="204"/>
    </font>
    <font>
      <b/>
      <sz val="11"/>
      <name val="Verdana"/>
      <family val="2"/>
      <charset val="204"/>
    </font>
    <font>
      <sz val="11"/>
      <name val="Verdana"/>
      <family val="2"/>
      <charset val="204"/>
    </font>
    <font>
      <vertAlign val="subscript"/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7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310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indent="1"/>
    </xf>
    <xf numFmtId="0" fontId="8" fillId="0" borderId="0" xfId="0" applyFont="1"/>
    <xf numFmtId="0" fontId="5" fillId="0" borderId="0" xfId="0" applyFont="1"/>
    <xf numFmtId="3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0" xfId="0" applyFont="1"/>
    <xf numFmtId="0" fontId="9" fillId="0" borderId="0" xfId="0" applyFont="1"/>
    <xf numFmtId="165" fontId="8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0" xfId="0" applyFont="1"/>
    <xf numFmtId="4" fontId="8" fillId="3" borderId="1" xfId="0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4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 vertical="center"/>
    </xf>
    <xf numFmtId="0" fontId="14" fillId="0" borderId="2" xfId="1" applyFont="1" applyBorder="1" applyAlignment="1">
      <alignment horizontal="left" vertical="top"/>
    </xf>
    <xf numFmtId="0" fontId="14" fillId="0" borderId="0" xfId="1" applyFont="1" applyAlignment="1">
      <alignment horizontal="left" vertical="top"/>
    </xf>
    <xf numFmtId="49" fontId="14" fillId="0" borderId="0" xfId="1" applyNumberFormat="1" applyFont="1" applyAlignment="1">
      <alignment horizontal="left"/>
    </xf>
    <xf numFmtId="0" fontId="19" fillId="0" borderId="0" xfId="1" applyFont="1" applyAlignment="1">
      <alignment horizontal="left"/>
    </xf>
    <xf numFmtId="0" fontId="17" fillId="0" borderId="0" xfId="1" applyFont="1" applyAlignment="1">
      <alignment horizontal="justify" wrapText="1"/>
    </xf>
    <xf numFmtId="0" fontId="18" fillId="0" borderId="0" xfId="1" applyFont="1" applyAlignment="1">
      <alignment horizontal="justify" wrapText="1"/>
    </xf>
    <xf numFmtId="0" fontId="14" fillId="0" borderId="0" xfId="2" applyFont="1" applyAlignment="1">
      <alignment horizontal="left"/>
    </xf>
    <xf numFmtId="0" fontId="19" fillId="0" borderId="0" xfId="2" applyFont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0" fillId="0" borderId="14" xfId="0" applyBorder="1"/>
    <xf numFmtId="0" fontId="4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/>
    </xf>
    <xf numFmtId="0" fontId="9" fillId="0" borderId="16" xfId="0" applyFont="1" applyBorder="1"/>
    <xf numFmtId="0" fontId="10" fillId="0" borderId="17" xfId="0" applyFont="1" applyBorder="1"/>
    <xf numFmtId="0" fontId="9" fillId="0" borderId="17" xfId="0" applyFont="1" applyBorder="1"/>
    <xf numFmtId="0" fontId="0" fillId="0" borderId="17" xfId="0" applyBorder="1"/>
    <xf numFmtId="0" fontId="4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0" fillId="0" borderId="0" xfId="3"/>
    <xf numFmtId="0" fontId="20" fillId="0" borderId="29" xfId="3" applyBorder="1" applyAlignment="1">
      <alignment horizontal="center" vertical="center" textRotation="90" wrapText="1"/>
    </xf>
    <xf numFmtId="0" fontId="25" fillId="0" borderId="0" xfId="3" applyFont="1" applyAlignment="1">
      <alignment horizontal="left" vertical="top" wrapText="1"/>
    </xf>
    <xf numFmtId="0" fontId="20" fillId="0" borderId="1" xfId="3" applyBorder="1" applyAlignment="1">
      <alignment horizontal="center" vertical="center" wrapText="1"/>
    </xf>
    <xf numFmtId="0" fontId="27" fillId="0" borderId="0" xfId="3" applyFont="1" applyAlignment="1">
      <alignment vertical="center"/>
    </xf>
    <xf numFmtId="0" fontId="25" fillId="0" borderId="0" xfId="3" applyFont="1"/>
    <xf numFmtId="0" fontId="0" fillId="4" borderId="0" xfId="0" applyFill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6" fontId="15" fillId="0" borderId="5" xfId="0" applyNumberFormat="1" applyFont="1" applyBorder="1" applyAlignment="1">
      <alignment horizontal="center" vertical="center" wrapText="1"/>
    </xf>
    <xf numFmtId="0" fontId="30" fillId="0" borderId="0" xfId="5" applyFont="1" applyAlignment="1">
      <alignment horizontal="left" vertical="top" wrapText="1"/>
    </xf>
    <xf numFmtId="0" fontId="28" fillId="0" borderId="0" xfId="5" applyFont="1"/>
    <xf numFmtId="0" fontId="29" fillId="0" borderId="0" xfId="5" applyFont="1"/>
    <xf numFmtId="0" fontId="29" fillId="0" borderId="17" xfId="5" applyFont="1" applyBorder="1"/>
    <xf numFmtId="0" fontId="30" fillId="0" borderId="0" xfId="5" applyFont="1" applyAlignment="1">
      <alignment horizontal="left" vertical="top"/>
    </xf>
    <xf numFmtId="0" fontId="29" fillId="0" borderId="0" xfId="5" applyFont="1" applyAlignment="1">
      <alignment horizontal="left" vertical="top"/>
    </xf>
    <xf numFmtId="0" fontId="30" fillId="0" borderId="30" xfId="5" applyFont="1" applyBorder="1" applyAlignment="1">
      <alignment horizontal="left" vertical="top" wrapText="1"/>
    </xf>
    <xf numFmtId="0" fontId="30" fillId="0" borderId="30" xfId="5" applyFont="1" applyBorder="1" applyAlignment="1">
      <alignment horizontal="center" vertical="top" wrapText="1"/>
    </xf>
    <xf numFmtId="0" fontId="29" fillId="0" borderId="30" xfId="5" applyFont="1" applyBorder="1" applyAlignment="1">
      <alignment horizontal="center" vertical="center"/>
    </xf>
    <xf numFmtId="0" fontId="35" fillId="0" borderId="17" xfId="5" applyFont="1" applyBorder="1" applyAlignment="1">
      <alignment horizontal="center" vertical="center"/>
    </xf>
    <xf numFmtId="0" fontId="37" fillId="0" borderId="30" xfId="5" applyFont="1" applyBorder="1" applyAlignment="1">
      <alignment horizontal="left" vertical="top" wrapText="1"/>
    </xf>
    <xf numFmtId="0" fontId="38" fillId="0" borderId="30" xfId="5" applyFont="1" applyBorder="1" applyAlignment="1">
      <alignment horizontal="center" vertical="center"/>
    </xf>
    <xf numFmtId="16" fontId="37" fillId="0" borderId="30" xfId="5" applyNumberFormat="1" applyFont="1" applyBorder="1" applyAlignment="1">
      <alignment horizontal="left" vertical="top" wrapText="1"/>
    </xf>
    <xf numFmtId="0" fontId="29" fillId="0" borderId="0" xfId="5" applyFont="1" applyAlignment="1">
      <alignment horizontal="center"/>
    </xf>
    <xf numFmtId="166" fontId="38" fillId="0" borderId="30" xfId="5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1" xfId="0" applyFont="1" applyBorder="1" applyAlignment="1">
      <alignment horizontal="center"/>
    </xf>
    <xf numFmtId="0" fontId="4" fillId="0" borderId="4" xfId="0" applyFont="1" applyBorder="1"/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10" fillId="0" borderId="5" xfId="0" applyFont="1" applyBorder="1" applyAlignment="1">
      <alignment horizontal="center" vertical="center" wrapText="1"/>
    </xf>
    <xf numFmtId="0" fontId="25" fillId="0" borderId="0" xfId="3" applyFont="1" applyAlignment="1">
      <alignment horizontal="left" wrapText="1"/>
    </xf>
    <xf numFmtId="0" fontId="0" fillId="0" borderId="1" xfId="0" applyBorder="1"/>
    <xf numFmtId="0" fontId="6" fillId="0" borderId="0" xfId="0" applyFont="1"/>
    <xf numFmtId="0" fontId="43" fillId="0" borderId="0" xfId="0" applyFont="1"/>
    <xf numFmtId="0" fontId="44" fillId="0" borderId="0" xfId="0" applyFont="1"/>
    <xf numFmtId="0" fontId="44" fillId="4" borderId="1" xfId="0" applyFont="1" applyFill="1" applyBorder="1" applyAlignment="1">
      <alignment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4" fillId="4" borderId="0" xfId="0" applyFont="1" applyFill="1" applyAlignment="1">
      <alignment wrapText="1"/>
    </xf>
    <xf numFmtId="0" fontId="43" fillId="4" borderId="1" xfId="0" applyFont="1" applyFill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center" vertical="top" wrapText="1"/>
    </xf>
    <xf numFmtId="0" fontId="43" fillId="4" borderId="1" xfId="0" applyFont="1" applyFill="1" applyBorder="1" applyAlignment="1">
      <alignment vertical="top" wrapText="1"/>
    </xf>
    <xf numFmtId="3" fontId="43" fillId="4" borderId="1" xfId="0" applyNumberFormat="1" applyFont="1" applyFill="1" applyBorder="1" applyAlignment="1">
      <alignment horizontal="center" vertical="center"/>
    </xf>
    <xf numFmtId="3" fontId="44" fillId="4" borderId="1" xfId="0" applyNumberFormat="1" applyFont="1" applyFill="1" applyBorder="1" applyAlignment="1">
      <alignment horizontal="center" vertical="center"/>
    </xf>
    <xf numFmtId="164" fontId="44" fillId="4" borderId="1" xfId="6" applyNumberFormat="1" applyFont="1" applyFill="1" applyBorder="1" applyAlignment="1">
      <alignment horizontal="center" vertical="center"/>
    </xf>
    <xf numFmtId="9" fontId="44" fillId="4" borderId="1" xfId="6" applyFont="1" applyFill="1" applyBorder="1" applyAlignment="1">
      <alignment horizontal="center" vertical="center"/>
    </xf>
    <xf numFmtId="9" fontId="43" fillId="4" borderId="1" xfId="6" applyFont="1" applyFill="1" applyBorder="1" applyAlignment="1">
      <alignment horizontal="center" vertical="center"/>
    </xf>
    <xf numFmtId="4" fontId="43" fillId="4" borderId="1" xfId="0" applyNumberFormat="1" applyFont="1" applyFill="1" applyBorder="1" applyAlignment="1">
      <alignment horizontal="center" vertical="center"/>
    </xf>
    <xf numFmtId="3" fontId="43" fillId="4" borderId="1" xfId="0" applyNumberFormat="1" applyFont="1" applyFill="1" applyBorder="1" applyAlignment="1">
      <alignment horizontal="center" vertical="center" wrapText="1"/>
    </xf>
    <xf numFmtId="4" fontId="44" fillId="4" borderId="1" xfId="0" applyNumberFormat="1" applyFont="1" applyFill="1" applyBorder="1" applyAlignment="1">
      <alignment horizontal="center" vertical="center"/>
    </xf>
    <xf numFmtId="1" fontId="44" fillId="4" borderId="1" xfId="6" applyNumberFormat="1" applyFont="1" applyFill="1" applyBorder="1" applyAlignment="1">
      <alignment horizontal="center" vertical="center"/>
    </xf>
    <xf numFmtId="0" fontId="43" fillId="4" borderId="0" xfId="0" applyFont="1" applyFill="1"/>
    <xf numFmtId="0" fontId="44" fillId="4" borderId="0" xfId="0" applyFont="1" applyFill="1"/>
    <xf numFmtId="0" fontId="43" fillId="4" borderId="2" xfId="0" applyFont="1" applyFill="1" applyBorder="1" applyAlignment="1">
      <alignment vertical="top" wrapText="1"/>
    </xf>
    <xf numFmtId="3" fontId="43" fillId="4" borderId="3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wrapText="1"/>
    </xf>
    <xf numFmtId="3" fontId="44" fillId="4" borderId="1" xfId="0" applyNumberFormat="1" applyFont="1" applyFill="1" applyBorder="1" applyAlignment="1">
      <alignment horizontal="center" vertical="center" wrapText="1"/>
    </xf>
    <xf numFmtId="0" fontId="14" fillId="0" borderId="8" xfId="1" applyFont="1" applyBorder="1" applyAlignment="1">
      <alignment horizontal="left" vertical="top"/>
    </xf>
    <xf numFmtId="0" fontId="14" fillId="0" borderId="10" xfId="1" applyFont="1" applyBorder="1" applyAlignment="1">
      <alignment horizontal="left" vertical="top"/>
    </xf>
    <xf numFmtId="0" fontId="14" fillId="0" borderId="0" xfId="1" applyFont="1" applyAlignment="1">
      <alignment horizontal="left" vertical="center"/>
    </xf>
    <xf numFmtId="0" fontId="13" fillId="0" borderId="0" xfId="1" applyFont="1" applyAlignment="1">
      <alignment horizontal="left" vertical="top"/>
    </xf>
    <xf numFmtId="49" fontId="14" fillId="0" borderId="8" xfId="1" applyNumberFormat="1" applyFont="1" applyBorder="1" applyAlignment="1">
      <alignment horizontal="left" vertical="top"/>
    </xf>
    <xf numFmtId="0" fontId="14" fillId="0" borderId="9" xfId="1" applyFont="1" applyBorder="1" applyAlignment="1">
      <alignment horizontal="left" vertical="top" wrapText="1"/>
    </xf>
    <xf numFmtId="0" fontId="14" fillId="0" borderId="9" xfId="1" applyFont="1" applyBorder="1" applyAlignment="1">
      <alignment horizontal="left" vertical="top"/>
    </xf>
    <xf numFmtId="49" fontId="14" fillId="0" borderId="31" xfId="1" applyNumberFormat="1" applyFont="1" applyBorder="1" applyAlignment="1">
      <alignment horizontal="left" vertical="top"/>
    </xf>
    <xf numFmtId="0" fontId="14" fillId="0" borderId="32" xfId="1" applyFont="1" applyBorder="1" applyAlignment="1">
      <alignment horizontal="left" vertical="top" wrapText="1"/>
    </xf>
    <xf numFmtId="0" fontId="14" fillId="0" borderId="31" xfId="1" applyFont="1" applyBorder="1" applyAlignment="1">
      <alignment horizontal="left" vertical="top"/>
    </xf>
    <xf numFmtId="0" fontId="14" fillId="0" borderId="32" xfId="1" applyFont="1" applyBorder="1" applyAlignment="1">
      <alignment horizontal="left" vertical="top"/>
    </xf>
    <xf numFmtId="49" fontId="14" fillId="0" borderId="10" xfId="1" applyNumberFormat="1" applyFont="1" applyBorder="1" applyAlignment="1">
      <alignment horizontal="left" vertical="top"/>
    </xf>
    <xf numFmtId="0" fontId="14" fillId="0" borderId="11" xfId="1" applyFont="1" applyBorder="1" applyAlignment="1">
      <alignment horizontal="left" vertical="top" wrapText="1"/>
    </xf>
    <xf numFmtId="0" fontId="14" fillId="0" borderId="11" xfId="1" applyFont="1" applyBorder="1" applyAlignment="1">
      <alignment horizontal="left" vertical="top"/>
    </xf>
    <xf numFmtId="49" fontId="14" fillId="0" borderId="2" xfId="1" applyNumberFormat="1" applyFont="1" applyBorder="1" applyAlignment="1">
      <alignment horizontal="left" vertical="top"/>
    </xf>
    <xf numFmtId="0" fontId="14" fillId="0" borderId="4" xfId="1" applyFont="1" applyBorder="1" applyAlignment="1">
      <alignment horizontal="left" vertical="top" wrapText="1"/>
    </xf>
    <xf numFmtId="0" fontId="14" fillId="0" borderId="4" xfId="1" applyFont="1" applyBorder="1" applyAlignment="1">
      <alignment horizontal="left" vertical="top"/>
    </xf>
    <xf numFmtId="0" fontId="9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47" fillId="0" borderId="0" xfId="1" applyFont="1" applyAlignment="1">
      <alignment horizontal="center"/>
    </xf>
    <xf numFmtId="0" fontId="47" fillId="0" borderId="0" xfId="1" applyFont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24" fillId="0" borderId="21" xfId="3" applyFont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49" fontId="14" fillId="0" borderId="1" xfId="3" applyNumberFormat="1" applyFont="1" applyBorder="1" applyAlignment="1">
      <alignment horizontal="center" vertical="center" wrapText="1"/>
    </xf>
    <xf numFmtId="0" fontId="51" fillId="0" borderId="3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44" fillId="0" borderId="1" xfId="0" applyFont="1" applyBorder="1" applyAlignment="1">
      <alignment vertical="center" wrapText="1"/>
    </xf>
    <xf numFmtId="167" fontId="5" fillId="2" borderId="1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0" fontId="20" fillId="0" borderId="34" xfId="3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1" applyFont="1" applyAlignment="1">
      <alignment horizontal="center" wrapText="1"/>
    </xf>
    <xf numFmtId="0" fontId="10" fillId="0" borderId="7" xfId="1" applyFont="1" applyBorder="1" applyAlignment="1">
      <alignment horizontal="center"/>
    </xf>
    <xf numFmtId="0" fontId="13" fillId="0" borderId="0" xfId="1" applyFont="1" applyAlignment="1">
      <alignment horizontal="center" vertical="top"/>
    </xf>
    <xf numFmtId="0" fontId="14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center" vertical="top"/>
    </xf>
    <xf numFmtId="0" fontId="14" fillId="0" borderId="3" xfId="1" applyFont="1" applyBorder="1" applyAlignment="1">
      <alignment horizontal="left" vertical="top" wrapText="1"/>
    </xf>
    <xf numFmtId="0" fontId="14" fillId="0" borderId="4" xfId="1" applyFont="1" applyBorder="1" applyAlignment="1">
      <alignment horizontal="left" vertical="top" wrapText="1"/>
    </xf>
    <xf numFmtId="166" fontId="15" fillId="0" borderId="2" xfId="1" applyNumberFormat="1" applyFont="1" applyBorder="1" applyAlignment="1">
      <alignment horizontal="center" vertical="center" wrapText="1"/>
    </xf>
    <xf numFmtId="166" fontId="15" fillId="0" borderId="3" xfId="1" applyNumberFormat="1" applyFont="1" applyBorder="1" applyAlignment="1">
      <alignment horizontal="center" vertical="center" wrapText="1"/>
    </xf>
    <xf numFmtId="166" fontId="15" fillId="0" borderId="4" xfId="1" applyNumberFormat="1" applyFont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left" vertical="top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1" fontId="15" fillId="0" borderId="1" xfId="1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top" wrapText="1"/>
    </xf>
    <xf numFmtId="49" fontId="14" fillId="0" borderId="8" xfId="1" applyNumberFormat="1" applyFont="1" applyBorder="1" applyAlignment="1">
      <alignment horizontal="center" vertical="top"/>
    </xf>
    <xf numFmtId="49" fontId="14" fillId="0" borderId="12" xfId="1" applyNumberFormat="1" applyFont="1" applyBorder="1" applyAlignment="1">
      <alignment horizontal="center" vertical="top"/>
    </xf>
    <xf numFmtId="49" fontId="14" fillId="0" borderId="9" xfId="1" applyNumberFormat="1" applyFont="1" applyBorder="1" applyAlignment="1">
      <alignment horizontal="center" vertical="top"/>
    </xf>
    <xf numFmtId="49" fontId="14" fillId="0" borderId="10" xfId="1" applyNumberFormat="1" applyFont="1" applyBorder="1" applyAlignment="1">
      <alignment horizontal="center" vertical="top"/>
    </xf>
    <xf numFmtId="49" fontId="14" fillId="0" borderId="7" xfId="1" applyNumberFormat="1" applyFont="1" applyBorder="1" applyAlignment="1">
      <alignment horizontal="center" vertical="top"/>
    </xf>
    <xf numFmtId="49" fontId="14" fillId="0" borderId="11" xfId="1" applyNumberFormat="1" applyFont="1" applyBorder="1" applyAlignment="1">
      <alignment horizontal="center" vertical="top"/>
    </xf>
    <xf numFmtId="0" fontId="14" fillId="0" borderId="8" xfId="1" applyFont="1" applyBorder="1" applyAlignment="1">
      <alignment horizontal="left" vertical="top"/>
    </xf>
    <xf numFmtId="0" fontId="14" fillId="0" borderId="10" xfId="1" applyFont="1" applyBorder="1" applyAlignment="1">
      <alignment horizontal="left" vertical="top"/>
    </xf>
    <xf numFmtId="0" fontId="14" fillId="0" borderId="12" xfId="1" applyFont="1" applyBorder="1" applyAlignment="1">
      <alignment horizontal="left" vertical="top" wrapText="1"/>
    </xf>
    <xf numFmtId="0" fontId="14" fillId="0" borderId="9" xfId="1" applyFont="1" applyBorder="1" applyAlignment="1">
      <alignment horizontal="left" vertical="top" wrapText="1"/>
    </xf>
    <xf numFmtId="0" fontId="14" fillId="0" borderId="7" xfId="1" applyFont="1" applyBorder="1" applyAlignment="1">
      <alignment horizontal="left" vertical="top" wrapText="1"/>
    </xf>
    <xf numFmtId="0" fontId="14" fillId="0" borderId="11" xfId="1" applyFont="1" applyBorder="1" applyAlignment="1">
      <alignment horizontal="left" vertical="top" wrapText="1"/>
    </xf>
    <xf numFmtId="10" fontId="15" fillId="0" borderId="8" xfId="1" applyNumberFormat="1" applyFont="1" applyBorder="1" applyAlignment="1">
      <alignment horizontal="center" vertical="center" wrapText="1"/>
    </xf>
    <xf numFmtId="10" fontId="15" fillId="0" borderId="12" xfId="1" applyNumberFormat="1" applyFont="1" applyBorder="1" applyAlignment="1">
      <alignment horizontal="center" vertical="center" wrapText="1"/>
    </xf>
    <xf numFmtId="10" fontId="15" fillId="0" borderId="9" xfId="1" applyNumberFormat="1" applyFont="1" applyBorder="1" applyAlignment="1">
      <alignment horizontal="center" vertical="center" wrapText="1"/>
    </xf>
    <xf numFmtId="10" fontId="15" fillId="0" borderId="10" xfId="1" applyNumberFormat="1" applyFont="1" applyBorder="1" applyAlignment="1">
      <alignment horizontal="center" vertical="center" wrapText="1"/>
    </xf>
    <xf numFmtId="10" fontId="15" fillId="0" borderId="7" xfId="1" applyNumberFormat="1" applyFont="1" applyBorder="1" applyAlignment="1">
      <alignment horizontal="center" vertical="center" wrapText="1"/>
    </xf>
    <xf numFmtId="10" fontId="15" fillId="0" borderId="11" xfId="1" applyNumberFormat="1" applyFont="1" applyBorder="1" applyAlignment="1">
      <alignment horizontal="center" vertical="center" wrapText="1"/>
    </xf>
    <xf numFmtId="49" fontId="14" fillId="0" borderId="8" xfId="1" applyNumberFormat="1" applyFont="1" applyBorder="1" applyAlignment="1">
      <alignment horizontal="left" vertical="top" wrapText="1"/>
    </xf>
    <xf numFmtId="49" fontId="14" fillId="0" borderId="12" xfId="1" applyNumberFormat="1" applyFont="1" applyBorder="1" applyAlignment="1">
      <alignment horizontal="left" vertical="top" wrapText="1"/>
    </xf>
    <xf numFmtId="49" fontId="14" fillId="0" borderId="9" xfId="1" applyNumberFormat="1" applyFont="1" applyBorder="1" applyAlignment="1">
      <alignment horizontal="left" vertical="top" wrapText="1"/>
    </xf>
    <xf numFmtId="49" fontId="14" fillId="0" borderId="10" xfId="1" applyNumberFormat="1" applyFont="1" applyBorder="1" applyAlignment="1">
      <alignment horizontal="left" vertical="top" wrapText="1"/>
    </xf>
    <xf numFmtId="49" fontId="14" fillId="0" borderId="7" xfId="1" applyNumberFormat="1" applyFont="1" applyBorder="1" applyAlignment="1">
      <alignment horizontal="left" vertical="top" wrapText="1"/>
    </xf>
    <xf numFmtId="49" fontId="14" fillId="0" borderId="11" xfId="1" applyNumberFormat="1" applyFont="1" applyBorder="1" applyAlignment="1">
      <alignment horizontal="left" vertical="top" wrapText="1"/>
    </xf>
    <xf numFmtId="0" fontId="15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left" vertical="top" wrapText="1"/>
    </xf>
    <xf numFmtId="0" fontId="14" fillId="0" borderId="10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9" fillId="0" borderId="0" xfId="2" applyFont="1" applyAlignment="1">
      <alignment horizontal="center" vertical="top"/>
    </xf>
    <xf numFmtId="0" fontId="17" fillId="0" borderId="0" xfId="1" applyFont="1" applyAlignment="1">
      <alignment horizontal="justify" wrapText="1"/>
    </xf>
    <xf numFmtId="0" fontId="18" fillId="0" borderId="0" xfId="1" applyFont="1" applyAlignment="1">
      <alignment horizontal="justify" wrapText="1"/>
    </xf>
    <xf numFmtId="0" fontId="14" fillId="0" borderId="7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21" fillId="0" borderId="0" xfId="3" applyFont="1" applyAlignment="1">
      <alignment horizontal="left" vertical="top"/>
    </xf>
    <xf numFmtId="0" fontId="22" fillId="0" borderId="0" xfId="3" applyFont="1" applyAlignment="1">
      <alignment horizontal="center"/>
    </xf>
    <xf numFmtId="0" fontId="23" fillId="0" borderId="0" xfId="3" applyFont="1" applyAlignment="1">
      <alignment horizontal="center"/>
    </xf>
    <xf numFmtId="0" fontId="20" fillId="0" borderId="18" xfId="3" applyBorder="1" applyAlignment="1">
      <alignment horizontal="center" vertical="center" wrapText="1"/>
    </xf>
    <xf numFmtId="0" fontId="20" fillId="0" borderId="19" xfId="3" applyBorder="1" applyAlignment="1">
      <alignment horizontal="center" vertical="center" wrapText="1"/>
    </xf>
    <xf numFmtId="0" fontId="20" fillId="0" borderId="20" xfId="3" applyBorder="1" applyAlignment="1">
      <alignment horizontal="center" vertical="center" wrapText="1"/>
    </xf>
    <xf numFmtId="0" fontId="20" fillId="0" borderId="21" xfId="3" applyBorder="1" applyAlignment="1">
      <alignment horizontal="center" vertical="center" textRotation="90" wrapText="1"/>
    </xf>
    <xf numFmtId="0" fontId="20" fillId="0" borderId="25" xfId="3" applyBorder="1" applyAlignment="1">
      <alignment horizontal="center" vertical="center" textRotation="90" wrapText="1"/>
    </xf>
    <xf numFmtId="0" fontId="20" fillId="0" borderId="22" xfId="3" applyBorder="1" applyAlignment="1">
      <alignment horizontal="center" vertical="center" wrapText="1"/>
    </xf>
    <xf numFmtId="0" fontId="20" fillId="0" borderId="23" xfId="3" applyBorder="1" applyAlignment="1">
      <alignment horizontal="center" vertical="center" wrapText="1"/>
    </xf>
    <xf numFmtId="0" fontId="20" fillId="0" borderId="24" xfId="3" applyBorder="1" applyAlignment="1">
      <alignment horizontal="center" vertical="center" wrapText="1"/>
    </xf>
    <xf numFmtId="0" fontId="20" fillId="0" borderId="26" xfId="3" applyBorder="1" applyAlignment="1">
      <alignment horizontal="center" vertical="center" wrapText="1"/>
    </xf>
    <xf numFmtId="0" fontId="20" fillId="0" borderId="27" xfId="3" applyBorder="1" applyAlignment="1">
      <alignment horizontal="center" vertical="center" wrapText="1"/>
    </xf>
    <xf numFmtId="0" fontId="20" fillId="0" borderId="28" xfId="3" applyBorder="1" applyAlignment="1">
      <alignment horizontal="center" vertical="center" wrapText="1"/>
    </xf>
    <xf numFmtId="0" fontId="20" fillId="0" borderId="24" xfId="3" applyBorder="1" applyAlignment="1">
      <alignment horizontal="center" vertical="center" textRotation="90" wrapText="1"/>
    </xf>
    <xf numFmtId="0" fontId="20" fillId="0" borderId="29" xfId="3" applyBorder="1" applyAlignment="1">
      <alignment horizontal="center" vertical="center" textRotation="90" wrapText="1"/>
    </xf>
    <xf numFmtId="0" fontId="20" fillId="0" borderId="2" xfId="3" applyBorder="1" applyAlignment="1">
      <alignment horizontal="left" vertical="top" wrapText="1"/>
    </xf>
    <xf numFmtId="0" fontId="20" fillId="0" borderId="3" xfId="3" applyBorder="1" applyAlignment="1">
      <alignment horizontal="left" vertical="top" wrapText="1"/>
    </xf>
    <xf numFmtId="0" fontId="20" fillId="0" borderId="4" xfId="3" applyBorder="1" applyAlignment="1">
      <alignment horizontal="left" vertical="top" wrapText="1"/>
    </xf>
    <xf numFmtId="0" fontId="26" fillId="0" borderId="2" xfId="3" applyFont="1" applyBorder="1" applyAlignment="1">
      <alignment horizontal="left" vertical="top" wrapText="1"/>
    </xf>
    <xf numFmtId="0" fontId="26" fillId="0" borderId="3" xfId="3" applyFont="1" applyBorder="1" applyAlignment="1">
      <alignment horizontal="left" vertical="top" wrapText="1"/>
    </xf>
    <xf numFmtId="0" fontId="26" fillId="0" borderId="4" xfId="3" applyFont="1" applyBorder="1" applyAlignment="1">
      <alignment horizontal="left" vertical="top" wrapText="1"/>
    </xf>
    <xf numFmtId="0" fontId="25" fillId="0" borderId="3" xfId="3" applyFont="1" applyBorder="1" applyAlignment="1">
      <alignment horizontal="center" wrapText="1"/>
    </xf>
    <xf numFmtId="0" fontId="25" fillId="0" borderId="3" xfId="3" applyFont="1" applyBorder="1" applyAlignment="1">
      <alignment horizontal="center" vertical="top" wrapText="1"/>
    </xf>
    <xf numFmtId="0" fontId="25" fillId="0" borderId="12" xfId="3" applyFont="1" applyBorder="1" applyAlignment="1">
      <alignment horizontal="center" vertical="top" wrapText="1"/>
    </xf>
    <xf numFmtId="0" fontId="25" fillId="0" borderId="0" xfId="3" applyFont="1" applyAlignment="1">
      <alignment horizontal="center" vertical="top" wrapText="1"/>
    </xf>
    <xf numFmtId="0" fontId="33" fillId="0" borderId="0" xfId="5" applyFont="1" applyAlignment="1">
      <alignment horizontal="center" vertical="top" wrapText="1"/>
    </xf>
    <xf numFmtId="0" fontId="34" fillId="0" borderId="0" xfId="5" applyFont="1" applyAlignment="1">
      <alignment horizontal="center" vertical="top" wrapText="1"/>
    </xf>
    <xf numFmtId="0" fontId="34" fillId="0" borderId="0" xfId="5" applyFont="1" applyAlignment="1">
      <alignment horizontal="center"/>
    </xf>
    <xf numFmtId="0" fontId="35" fillId="0" borderId="17" xfId="5" applyFont="1" applyBorder="1" applyAlignment="1">
      <alignment horizontal="center" vertical="top" wrapText="1"/>
    </xf>
    <xf numFmtId="0" fontId="36" fillId="0" borderId="17" xfId="5" applyFont="1" applyBorder="1" applyAlignment="1">
      <alignment horizontal="center" vertical="top" wrapText="1"/>
    </xf>
    <xf numFmtId="0" fontId="31" fillId="0" borderId="13" xfId="5" applyFont="1" applyBorder="1" applyAlignment="1">
      <alignment horizontal="center" vertical="center"/>
    </xf>
    <xf numFmtId="0" fontId="32" fillId="0" borderId="13" xfId="5" applyFont="1" applyBorder="1" applyAlignment="1">
      <alignment horizontal="center" vertical="center"/>
    </xf>
    <xf numFmtId="0" fontId="40" fillId="0" borderId="13" xfId="5" applyFont="1" applyBorder="1" applyAlignment="1">
      <alignment horizontal="center"/>
    </xf>
    <xf numFmtId="0" fontId="40" fillId="0" borderId="7" xfId="5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3" fillId="4" borderId="5" xfId="0" applyFont="1" applyFill="1" applyBorder="1" applyAlignment="1">
      <alignment horizontal="center" vertical="center" wrapText="1"/>
    </xf>
    <xf numFmtId="0" fontId="43" fillId="4" borderId="6" xfId="0" applyFont="1" applyFill="1" applyBorder="1" applyAlignment="1">
      <alignment horizontal="center" vertical="center" wrapText="1"/>
    </xf>
    <xf numFmtId="0" fontId="43" fillId="4" borderId="2" xfId="0" applyFont="1" applyFill="1" applyBorder="1" applyAlignment="1">
      <alignment horizontal="center" vertical="center" wrapText="1"/>
    </xf>
    <xf numFmtId="0" fontId="43" fillId="4" borderId="4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wrapText="1"/>
    </xf>
    <xf numFmtId="0" fontId="9" fillId="0" borderId="0" xfId="1" applyFont="1" applyAlignment="1">
      <alignment horizontal="center"/>
    </xf>
    <xf numFmtId="0" fontId="13" fillId="0" borderId="7" xfId="1" applyFont="1" applyBorder="1" applyAlignment="1">
      <alignment horizontal="center"/>
    </xf>
    <xf numFmtId="0" fontId="47" fillId="0" borderId="0" xfId="1" applyFont="1" applyAlignment="1">
      <alignment horizontal="center"/>
    </xf>
    <xf numFmtId="0" fontId="13" fillId="0" borderId="8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8" xfId="1" applyFont="1" applyBorder="1" applyAlignment="1">
      <alignment horizontal="left"/>
    </xf>
    <xf numFmtId="0" fontId="13" fillId="0" borderId="12" xfId="1" applyFont="1" applyBorder="1" applyAlignment="1">
      <alignment horizontal="left"/>
    </xf>
    <xf numFmtId="0" fontId="13" fillId="0" borderId="9" xfId="1" applyFont="1" applyBorder="1" applyAlignment="1">
      <alignment horizontal="left"/>
    </xf>
    <xf numFmtId="0" fontId="13" fillId="0" borderId="8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3" fillId="0" borderId="10" xfId="1" applyFont="1" applyBorder="1" applyAlignment="1">
      <alignment horizontal="left"/>
    </xf>
    <xf numFmtId="0" fontId="13" fillId="0" borderId="7" xfId="1" applyFont="1" applyBorder="1" applyAlignment="1">
      <alignment horizontal="left"/>
    </xf>
    <xf numFmtId="0" fontId="13" fillId="0" borderId="11" xfId="1" applyFont="1" applyBorder="1" applyAlignment="1">
      <alignment horizontal="left"/>
    </xf>
    <xf numFmtId="0" fontId="13" fillId="0" borderId="2" xfId="1" applyFont="1" applyBorder="1" applyAlignment="1">
      <alignment horizontal="left"/>
    </xf>
    <xf numFmtId="0" fontId="13" fillId="0" borderId="3" xfId="1" applyFont="1" applyBorder="1" applyAlignment="1">
      <alignment horizontal="left"/>
    </xf>
    <xf numFmtId="0" fontId="13" fillId="0" borderId="4" xfId="1" applyFont="1" applyBorder="1" applyAlignment="1">
      <alignment horizontal="left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12" xfId="1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10" fillId="4" borderId="10" xfId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11" xfId="1" applyFont="1" applyFill="1" applyBorder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3" fillId="0" borderId="31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13" fillId="0" borderId="32" xfId="1" applyFont="1" applyBorder="1" applyAlignment="1">
      <alignment horizontal="left"/>
    </xf>
    <xf numFmtId="0" fontId="47" fillId="0" borderId="12" xfId="1" applyFont="1" applyBorder="1" applyAlignment="1">
      <alignment horizontal="center" vertical="top"/>
    </xf>
    <xf numFmtId="0" fontId="14" fillId="0" borderId="7" xfId="1" applyFont="1" applyBorder="1" applyAlignment="1">
      <alignment horizontal="center"/>
    </xf>
    <xf numFmtId="49" fontId="14" fillId="0" borderId="2" xfId="1" applyNumberFormat="1" applyFont="1" applyBorder="1" applyAlignment="1">
      <alignment horizontal="center" vertical="top"/>
    </xf>
    <xf numFmtId="49" fontId="14" fillId="0" borderId="3" xfId="1" applyNumberFormat="1" applyFont="1" applyBorder="1" applyAlignment="1">
      <alignment horizontal="center" vertical="top"/>
    </xf>
    <xf numFmtId="49" fontId="14" fillId="0" borderId="4" xfId="1" applyNumberFormat="1" applyFont="1" applyBorder="1" applyAlignment="1">
      <alignment horizontal="center" vertical="top"/>
    </xf>
    <xf numFmtId="0" fontId="14" fillId="0" borderId="3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justify" vertical="top" wrapText="1"/>
    </xf>
    <xf numFmtId="0" fontId="14" fillId="0" borderId="7" xfId="1" applyFont="1" applyBorder="1" applyAlignment="1">
      <alignment horizontal="center" vertical="top" wrapText="1"/>
    </xf>
    <xf numFmtId="0" fontId="14" fillId="0" borderId="7" xfId="1" applyFont="1" applyBorder="1" applyAlignment="1">
      <alignment horizontal="center" vertical="top"/>
    </xf>
  </cellXfs>
  <cellStyles count="7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Обычный 3 2" xfId="5" xr:uid="{00000000-0005-0000-0000-000003000000}"/>
    <cellStyle name="Обычный 4" xfId="4" xr:uid="{00000000-0005-0000-0000-000004000000}"/>
    <cellStyle name="Обычный_1б" xfId="2" xr:uid="{00000000-0005-0000-0000-000005000000}"/>
    <cellStyle name="Процентный 2" xfId="6" xr:uid="{00000000-0005-0000-0000-000006000000}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8;&#1085;&#1078;&#1077;&#1085;&#1077;&#1088;-&#1090;&#1077;&#1093;&#1085;&#1086;&#1083;&#1086;&#1075;\Desktop\&#1048;&#1088;&#1080;&#1085;&#1072;\&#1056;&#1072;&#1089;&#1095;&#1077;&#1090;%20&#1087;&#1086;&#1082;&#1072;&#1079;&#1072;&#1090;&#1077;&#1083;&#1077;&#1081;%20&#1085;&#1072;&#1076;&#1077;&#1078;&#1085;&#1086;&#1089;&#1090;&#1080;%20&#1080;%20&#1082;&#1072;&#1095;&#1077;&#1089;&#1090;&#1074;&#1072;%20&#1092;&#1072;&#1082;&#1090;%20&#1079;&#1072;%202018%20&#1075;&#1086;&#1076;%20&#1089;%20&#1080;&#1079;&#1084;&#1077;&#1085;&#1077;&#1085;&#1080;&#1103;&#1084;&#1080;&#1058;&#1086;&#1083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1.1"/>
      <sheetName val="1.2"/>
      <sheetName val="1.3"/>
      <sheetName val="1.6"/>
      <sheetName val="1.9"/>
      <sheetName val="6.1"/>
      <sheetName val="6.2"/>
      <sheetName val="6.2.новая"/>
      <sheetName val="6.3"/>
      <sheetName val="6.4"/>
      <sheetName val="3.1"/>
      <sheetName val="3.2"/>
      <sheetName val="3.3"/>
      <sheetName val="4.1"/>
      <sheetName val="4.2"/>
      <sheetName val="5.1"/>
      <sheetName val="7.1"/>
      <sheetName val="7.2"/>
      <sheetName val="8.1"/>
      <sheetName val="8.1нов"/>
      <sheetName val="8.3"/>
      <sheetName val="8.3 новая"/>
      <sheetName val="7.1-7.2"/>
    </sheetNames>
    <sheetDataSet>
      <sheetData sheetId="0"/>
      <sheetData sheetId="1"/>
      <sheetData sheetId="2">
        <row r="7">
          <cell r="C7">
            <v>7.8296703296703296E-3</v>
          </cell>
        </row>
      </sheetData>
      <sheetData sheetId="3"/>
      <sheetData sheetId="4">
        <row r="13">
          <cell r="A13" t="str">
            <v>Инженер-технолог</v>
          </cell>
          <cell r="D13" t="str">
            <v>А.В.Кривополенов</v>
          </cell>
        </row>
      </sheetData>
      <sheetData sheetId="5"/>
      <sheetData sheetId="6">
        <row r="8">
          <cell r="H8">
            <v>3</v>
          </cell>
        </row>
      </sheetData>
      <sheetData sheetId="7">
        <row r="17">
          <cell r="I17">
            <v>0.5</v>
          </cell>
        </row>
      </sheetData>
      <sheetData sheetId="8">
        <row r="12">
          <cell r="H12">
            <v>2</v>
          </cell>
        </row>
      </sheetData>
      <sheetData sheetId="9">
        <row r="9">
          <cell r="I9">
            <v>3</v>
          </cell>
        </row>
      </sheetData>
      <sheetData sheetId="10">
        <row r="70">
          <cell r="D70">
            <v>1.0836111111111113</v>
          </cell>
        </row>
      </sheetData>
      <sheetData sheetId="11">
        <row r="8">
          <cell r="D8">
            <v>1</v>
          </cell>
        </row>
      </sheetData>
      <sheetData sheetId="12">
        <row r="8">
          <cell r="D8">
            <v>1</v>
          </cell>
        </row>
      </sheetData>
      <sheetData sheetId="13">
        <row r="8">
          <cell r="D8">
            <v>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L19"/>
  <sheetViews>
    <sheetView view="pageBreakPreview" zoomScaleNormal="100" zoomScaleSheetLayoutView="100" workbookViewId="0">
      <selection activeCell="C17" sqref="C17"/>
    </sheetView>
  </sheetViews>
  <sheetFormatPr defaultRowHeight="12.75"/>
  <cols>
    <col min="2" max="2" width="35.5" customWidth="1"/>
    <col min="3" max="3" width="23.125" customWidth="1"/>
    <col min="4" max="4" width="30.75" customWidth="1"/>
    <col min="5" max="5" width="12" customWidth="1"/>
    <col min="6" max="6" width="19" customWidth="1"/>
    <col min="7" max="7" width="11.25" customWidth="1"/>
    <col min="8" max="8" width="16.125" customWidth="1"/>
    <col min="10" max="10" width="19.75" customWidth="1"/>
    <col min="12" max="12" width="20.375" customWidth="1"/>
  </cols>
  <sheetData>
    <row r="1" spans="1:12" ht="12.75" customHeight="1">
      <c r="A1" s="143" t="s">
        <v>258</v>
      </c>
      <c r="B1" s="143"/>
      <c r="C1" s="143"/>
      <c r="D1" s="143"/>
      <c r="E1" s="144"/>
      <c r="F1" s="144"/>
      <c r="G1" s="144"/>
      <c r="H1" s="144"/>
      <c r="I1" s="144"/>
      <c r="J1" s="144"/>
      <c r="K1" s="144"/>
      <c r="L1" s="144"/>
    </row>
    <row r="2" spans="1:12" ht="48.75" customHeight="1">
      <c r="A2" s="143"/>
      <c r="B2" s="143"/>
      <c r="C2" s="143"/>
      <c r="D2" s="143"/>
      <c r="E2" s="144"/>
      <c r="F2" s="144"/>
      <c r="G2" s="144"/>
      <c r="H2" s="144"/>
      <c r="I2" s="144"/>
      <c r="J2" s="144"/>
      <c r="K2" s="144"/>
      <c r="L2" s="144"/>
    </row>
    <row r="3" spans="1:12">
      <c r="A3" s="85"/>
      <c r="B3" s="85" t="s">
        <v>22</v>
      </c>
      <c r="C3" s="85"/>
      <c r="D3" s="85"/>
    </row>
    <row r="4" spans="1:12" ht="78" customHeight="1">
      <c r="A4" s="34" t="s">
        <v>9</v>
      </c>
      <c r="B4" s="2" t="s">
        <v>132</v>
      </c>
      <c r="C4" s="2" t="s">
        <v>10</v>
      </c>
      <c r="D4" s="2" t="s">
        <v>11</v>
      </c>
      <c r="E4" s="40"/>
      <c r="F4" s="40"/>
      <c r="G4" s="40"/>
      <c r="H4" s="40"/>
      <c r="I4" s="40"/>
      <c r="J4" s="40"/>
      <c r="K4" s="40"/>
      <c r="L4" s="40"/>
    </row>
    <row r="5" spans="1:12">
      <c r="A5" s="35">
        <v>1</v>
      </c>
      <c r="B5" s="12">
        <v>2</v>
      </c>
      <c r="C5" s="12">
        <v>3</v>
      </c>
      <c r="D5" s="12">
        <v>4</v>
      </c>
      <c r="E5" s="41"/>
      <c r="F5" s="41"/>
      <c r="G5" s="41"/>
      <c r="H5" s="41"/>
      <c r="I5" s="41"/>
      <c r="J5" s="41"/>
      <c r="K5" s="41"/>
      <c r="L5" s="41"/>
    </row>
    <row r="6" spans="1:12" ht="15.75">
      <c r="A6" s="137">
        <v>1</v>
      </c>
      <c r="B6" s="138"/>
      <c r="C6" s="136">
        <v>0</v>
      </c>
      <c r="D6" s="140">
        <v>2750</v>
      </c>
      <c r="E6" s="41"/>
      <c r="F6" s="41"/>
      <c r="G6" s="41"/>
      <c r="H6" s="41"/>
      <c r="I6" s="41"/>
      <c r="J6" s="41"/>
      <c r="K6" s="41"/>
      <c r="L6" s="41"/>
    </row>
    <row r="7" spans="1:12">
      <c r="A7" s="33"/>
    </row>
    <row r="8" spans="1:12">
      <c r="A8" s="33"/>
    </row>
    <row r="9" spans="1:12" ht="16.5" thickBot="1">
      <c r="A9" s="36" t="s">
        <v>5</v>
      </c>
      <c r="B9" s="37"/>
      <c r="C9" s="38" t="s">
        <v>8</v>
      </c>
      <c r="D9" s="39"/>
      <c r="E9" s="10"/>
      <c r="F9" s="9"/>
      <c r="G9" s="10"/>
      <c r="I9" s="10"/>
      <c r="J9" s="9"/>
      <c r="K9" s="10"/>
    </row>
    <row r="19" spans="2:2">
      <c r="B19" s="49"/>
    </row>
  </sheetData>
  <mergeCells count="3">
    <mergeCell ref="A1:D2"/>
    <mergeCell ref="E1:H2"/>
    <mergeCell ref="I1:L2"/>
  </mergeCells>
  <pageMargins left="0.7" right="0.7" top="0.75" bottom="0.75" header="0.3" footer="0.3"/>
  <pageSetup paperSize="9" scale="63" orientation="portrait" r:id="rId1"/>
  <colBreaks count="1" manualBreakCount="1">
    <brk id="12" max="1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2:F24"/>
  <sheetViews>
    <sheetView view="pageBreakPreview" topLeftCell="A16" zoomScale="75" zoomScaleNormal="75" zoomScaleSheetLayoutView="75" workbookViewId="0">
      <selection activeCell="J22" sqref="J22"/>
    </sheetView>
  </sheetViews>
  <sheetFormatPr defaultRowHeight="12.75" outlineLevelRow="1"/>
  <cols>
    <col min="1" max="1" width="68.75" style="18" customWidth="1"/>
    <col min="2" max="2" width="17.25" style="18" customWidth="1"/>
    <col min="3" max="3" width="16.875" style="18" customWidth="1"/>
    <col min="4" max="4" width="14.125" style="18" customWidth="1"/>
    <col min="5" max="5" width="15.5" style="18" customWidth="1"/>
    <col min="6" max="6" width="14.75" style="18" customWidth="1"/>
    <col min="7" max="16384" width="9" style="18"/>
  </cols>
  <sheetData>
    <row r="2" spans="1:6" ht="27.75" customHeight="1">
      <c r="A2" s="249" t="s">
        <v>139</v>
      </c>
      <c r="B2" s="249"/>
      <c r="C2" s="249"/>
      <c r="D2" s="249"/>
      <c r="E2" s="249"/>
      <c r="F2" s="249"/>
    </row>
    <row r="3" spans="1:6" ht="18">
      <c r="A3" s="249" t="s">
        <v>4</v>
      </c>
      <c r="B3" s="249"/>
      <c r="C3" s="249"/>
      <c r="D3" s="249"/>
      <c r="E3" s="249"/>
      <c r="F3" s="249"/>
    </row>
    <row r="4" spans="1:6" ht="19.5">
      <c r="A4" s="86"/>
    </row>
    <row r="5" spans="1:6" s="87" customFormat="1" ht="22.5" customHeight="1">
      <c r="A5" s="250" t="s">
        <v>194</v>
      </c>
      <c r="B5" s="252" t="s">
        <v>0</v>
      </c>
      <c r="C5" s="253"/>
      <c r="D5" s="250" t="s">
        <v>167</v>
      </c>
      <c r="E5" s="250" t="s">
        <v>161</v>
      </c>
      <c r="F5" s="250" t="s">
        <v>162</v>
      </c>
    </row>
    <row r="6" spans="1:6" s="87" customFormat="1" ht="28.5">
      <c r="A6" s="251"/>
      <c r="B6" s="93" t="s">
        <v>163</v>
      </c>
      <c r="C6" s="93" t="s">
        <v>164</v>
      </c>
      <c r="D6" s="251"/>
      <c r="E6" s="251"/>
      <c r="F6" s="251"/>
    </row>
    <row r="7" spans="1:6" s="88" customFormat="1" ht="14.25">
      <c r="A7" s="94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</row>
    <row r="8" spans="1:6" s="87" customFormat="1" ht="28.5">
      <c r="A8" s="95" t="s">
        <v>187</v>
      </c>
      <c r="B8" s="96" t="s">
        <v>1</v>
      </c>
      <c r="C8" s="102" t="s">
        <v>186</v>
      </c>
      <c r="D8" s="96" t="s">
        <v>1</v>
      </c>
      <c r="E8" s="96" t="s">
        <v>1</v>
      </c>
      <c r="F8" s="97">
        <v>2</v>
      </c>
    </row>
    <row r="9" spans="1:6" s="87" customFormat="1" ht="14.25">
      <c r="A9" s="89" t="s">
        <v>176</v>
      </c>
      <c r="B9" s="96"/>
      <c r="C9" s="96"/>
      <c r="D9" s="96"/>
      <c r="E9" s="96"/>
      <c r="F9" s="101"/>
    </row>
    <row r="10" spans="1:6" s="88" customFormat="1" ht="57" outlineLevel="1">
      <c r="A10" s="89" t="s">
        <v>188</v>
      </c>
      <c r="B10" s="97">
        <v>10</v>
      </c>
      <c r="C10" s="97">
        <v>10</v>
      </c>
      <c r="D10" s="104">
        <v>100</v>
      </c>
      <c r="E10" s="97" t="s">
        <v>137</v>
      </c>
      <c r="F10" s="97">
        <v>2</v>
      </c>
    </row>
    <row r="11" spans="1:6" s="88" customFormat="1" ht="42.75" outlineLevel="1">
      <c r="A11" s="89" t="s">
        <v>140</v>
      </c>
      <c r="B11" s="97">
        <v>5</v>
      </c>
      <c r="C11" s="110">
        <v>5</v>
      </c>
      <c r="D11" s="97">
        <v>100</v>
      </c>
      <c r="E11" s="97" t="s">
        <v>137</v>
      </c>
      <c r="F11" s="97">
        <v>2</v>
      </c>
    </row>
    <row r="12" spans="1:6" s="88" customFormat="1" ht="42.75" outlineLevel="1">
      <c r="A12" s="89" t="s">
        <v>189</v>
      </c>
      <c r="B12" s="97">
        <v>30</v>
      </c>
      <c r="C12" s="97">
        <v>30</v>
      </c>
      <c r="D12" s="104">
        <v>100</v>
      </c>
      <c r="E12" s="97" t="s">
        <v>1</v>
      </c>
      <c r="F12" s="103"/>
    </row>
    <row r="13" spans="1:6" s="88" customFormat="1" ht="14.25" outlineLevel="1">
      <c r="A13" s="89" t="s">
        <v>190</v>
      </c>
      <c r="B13" s="97">
        <v>40</v>
      </c>
      <c r="C13" s="97">
        <v>40</v>
      </c>
      <c r="D13" s="104">
        <v>100</v>
      </c>
      <c r="E13" s="97" t="s">
        <v>1</v>
      </c>
      <c r="F13" s="103"/>
    </row>
    <row r="14" spans="1:6" s="88" customFormat="1" ht="85.5" outlineLevel="1">
      <c r="A14" s="89" t="s">
        <v>191</v>
      </c>
      <c r="B14" s="97">
        <f>C14</f>
        <v>0</v>
      </c>
      <c r="C14" s="97">
        <v>0</v>
      </c>
      <c r="D14" s="104">
        <v>100</v>
      </c>
      <c r="E14" s="97" t="s">
        <v>137</v>
      </c>
      <c r="F14" s="97">
        <v>2</v>
      </c>
    </row>
    <row r="15" spans="1:6" s="87" customFormat="1" ht="42.75">
      <c r="A15" s="95" t="s">
        <v>141</v>
      </c>
      <c r="B15" s="96" t="s">
        <v>1</v>
      </c>
      <c r="C15" s="102" t="s">
        <v>186</v>
      </c>
      <c r="D15" s="100" t="s">
        <v>1</v>
      </c>
      <c r="E15" s="96"/>
      <c r="F15" s="101">
        <f>F16</f>
        <v>0.5</v>
      </c>
    </row>
    <row r="16" spans="1:6" s="88" customFormat="1" ht="42.75" outlineLevel="1">
      <c r="A16" s="89" t="s">
        <v>192</v>
      </c>
      <c r="B16" s="97">
        <v>0</v>
      </c>
      <c r="C16" s="97">
        <v>0</v>
      </c>
      <c r="D16" s="104">
        <v>100</v>
      </c>
      <c r="E16" s="97" t="s">
        <v>137</v>
      </c>
      <c r="F16" s="103">
        <v>0.5</v>
      </c>
    </row>
    <row r="17" spans="1:6" s="87" customFormat="1" ht="28.5">
      <c r="A17" s="95" t="s">
        <v>142</v>
      </c>
      <c r="B17" s="96" t="s">
        <v>1</v>
      </c>
      <c r="C17" s="102" t="s">
        <v>186</v>
      </c>
      <c r="D17" s="100" t="s">
        <v>1</v>
      </c>
      <c r="E17" s="96"/>
      <c r="F17" s="101">
        <f>AVERAGE(F19,F20)</f>
        <v>0.5</v>
      </c>
    </row>
    <row r="18" spans="1:6" s="87" customFormat="1" ht="14.25">
      <c r="A18" s="89" t="s">
        <v>176</v>
      </c>
      <c r="B18" s="96"/>
      <c r="C18" s="96"/>
      <c r="D18" s="100"/>
      <c r="E18" s="96"/>
      <c r="F18" s="101"/>
    </row>
    <row r="19" spans="1:6" s="88" customFormat="1" ht="60" customHeight="1" outlineLevel="1">
      <c r="A19" s="89" t="s">
        <v>195</v>
      </c>
      <c r="B19" s="97">
        <f>C19</f>
        <v>1</v>
      </c>
      <c r="C19" s="97">
        <v>1</v>
      </c>
      <c r="D19" s="104">
        <v>100</v>
      </c>
      <c r="E19" s="97" t="s">
        <v>135</v>
      </c>
      <c r="F19" s="103">
        <v>0.5</v>
      </c>
    </row>
    <row r="20" spans="1:6" s="88" customFormat="1" ht="72" customHeight="1" outlineLevel="1">
      <c r="A20" s="89" t="s">
        <v>143</v>
      </c>
      <c r="B20" s="97">
        <f>C20</f>
        <v>0</v>
      </c>
      <c r="C20" s="97">
        <v>0</v>
      </c>
      <c r="D20" s="104">
        <v>100</v>
      </c>
      <c r="E20" s="97" t="s">
        <v>137</v>
      </c>
      <c r="F20" s="103">
        <v>0.5</v>
      </c>
    </row>
    <row r="21" spans="1:6" s="87" customFormat="1" ht="42.75">
      <c r="A21" s="95" t="s">
        <v>144</v>
      </c>
      <c r="B21" s="96" t="s">
        <v>1</v>
      </c>
      <c r="C21" s="102" t="s">
        <v>186</v>
      </c>
      <c r="D21" s="100" t="s">
        <v>1</v>
      </c>
      <c r="E21" s="96"/>
      <c r="F21" s="101">
        <f>F22</f>
        <v>0.2</v>
      </c>
    </row>
    <row r="22" spans="1:6" s="88" customFormat="1" ht="57" outlineLevel="1">
      <c r="A22" s="89" t="s">
        <v>193</v>
      </c>
      <c r="B22" s="97">
        <f>C22</f>
        <v>0</v>
      </c>
      <c r="C22" s="97">
        <v>0</v>
      </c>
      <c r="D22" s="104">
        <v>100</v>
      </c>
      <c r="E22" s="97" t="s">
        <v>137</v>
      </c>
      <c r="F22" s="103">
        <v>0.2</v>
      </c>
    </row>
    <row r="23" spans="1:6" s="87" customFormat="1" ht="14.25">
      <c r="A23" s="95" t="s">
        <v>145</v>
      </c>
      <c r="B23" s="96" t="s">
        <v>1</v>
      </c>
      <c r="C23" s="96" t="s">
        <v>1</v>
      </c>
      <c r="D23" s="96" t="s">
        <v>1</v>
      </c>
      <c r="E23" s="96" t="s">
        <v>1</v>
      </c>
      <c r="F23" s="101">
        <f>AVERAGE(F8,F15,F17,F21)</f>
        <v>0.8</v>
      </c>
    </row>
    <row r="24" spans="1:6" s="4" customFormat="1" ht="53.25" customHeight="1">
      <c r="A24" s="5" t="s">
        <v>5</v>
      </c>
      <c r="B24" s="5" t="s">
        <v>8</v>
      </c>
      <c r="C24" s="5"/>
      <c r="D24" s="5"/>
      <c r="F24" s="5"/>
    </row>
  </sheetData>
  <mergeCells count="7">
    <mergeCell ref="A2:F2"/>
    <mergeCell ref="A3:F3"/>
    <mergeCell ref="A5:A6"/>
    <mergeCell ref="B5:C5"/>
    <mergeCell ref="D5:D6"/>
    <mergeCell ref="E5:E6"/>
    <mergeCell ref="F5:F6"/>
  </mergeCells>
  <pageMargins left="1.1811023622047245" right="0.39370078740157483" top="0.98425196850393704" bottom="0.98425196850393704" header="0.51181102362204722" footer="0.51181102362204722"/>
  <pageSetup paperSize="9" scale="50" orientation="portrait" r:id="rId1"/>
  <headerFooter alignWithMargins="0"/>
  <rowBreaks count="1" manualBreakCount="1">
    <brk id="24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G33"/>
  <sheetViews>
    <sheetView view="pageBreakPreview" topLeftCell="B13" zoomScale="75" zoomScaleNormal="75" zoomScaleSheetLayoutView="75" workbookViewId="0">
      <selection activeCell="J24" sqref="J24"/>
    </sheetView>
  </sheetViews>
  <sheetFormatPr defaultRowHeight="12.75" outlineLevelRow="1"/>
  <cols>
    <col min="1" max="1" width="5" style="18" hidden="1" customWidth="1"/>
    <col min="2" max="2" width="66" style="18" customWidth="1"/>
    <col min="3" max="3" width="18.5" style="18" customWidth="1"/>
    <col min="4" max="4" width="15.375" style="18" customWidth="1"/>
    <col min="5" max="5" width="13.875" style="18" customWidth="1"/>
    <col min="6" max="6" width="15.375" style="18" customWidth="1"/>
    <col min="7" max="7" width="14.75" style="18" customWidth="1"/>
    <col min="8" max="16384" width="9" style="18"/>
  </cols>
  <sheetData>
    <row r="1" spans="1:7" ht="27.75" customHeight="1">
      <c r="B1" s="249" t="s">
        <v>146</v>
      </c>
      <c r="C1" s="249"/>
      <c r="D1" s="249"/>
      <c r="E1" s="249"/>
      <c r="F1" s="249"/>
      <c r="G1" s="249"/>
    </row>
    <row r="2" spans="1:7" ht="33.75" customHeight="1">
      <c r="B2" s="249" t="s">
        <v>4</v>
      </c>
      <c r="C2" s="249"/>
      <c r="D2" s="249"/>
      <c r="E2" s="249"/>
      <c r="F2" s="249"/>
      <c r="G2" s="249"/>
    </row>
    <row r="3" spans="1:7" s="87" customFormat="1" ht="14.25" customHeight="1">
      <c r="A3" s="105"/>
      <c r="B3" s="250" t="s">
        <v>194</v>
      </c>
      <c r="C3" s="252" t="s">
        <v>0</v>
      </c>
      <c r="D3" s="253"/>
      <c r="E3" s="250" t="s">
        <v>167</v>
      </c>
      <c r="F3" s="250" t="s">
        <v>161</v>
      </c>
      <c r="G3" s="250" t="s">
        <v>162</v>
      </c>
    </row>
    <row r="4" spans="1:7" s="87" customFormat="1" ht="38.25" customHeight="1">
      <c r="A4" s="105"/>
      <c r="B4" s="251"/>
      <c r="C4" s="93" t="s">
        <v>163</v>
      </c>
      <c r="D4" s="93" t="s">
        <v>164</v>
      </c>
      <c r="E4" s="251"/>
      <c r="F4" s="251"/>
      <c r="G4" s="251"/>
    </row>
    <row r="5" spans="1:7" s="88" customFormat="1" ht="14.25">
      <c r="A5" s="106"/>
      <c r="B5" s="94">
        <v>1</v>
      </c>
      <c r="C5" s="94">
        <v>2</v>
      </c>
      <c r="D5" s="94">
        <v>3</v>
      </c>
      <c r="E5" s="94">
        <v>4</v>
      </c>
      <c r="F5" s="94">
        <v>5</v>
      </c>
      <c r="G5" s="94">
        <v>6</v>
      </c>
    </row>
    <row r="6" spans="1:7" s="88" customFormat="1" ht="14.25">
      <c r="A6" s="106"/>
      <c r="B6" s="107" t="s">
        <v>147</v>
      </c>
      <c r="C6" s="108"/>
      <c r="D6" s="108"/>
      <c r="E6" s="108"/>
      <c r="F6" s="108"/>
      <c r="G6" s="108"/>
    </row>
    <row r="7" spans="1:7" s="87" customFormat="1" ht="57">
      <c r="A7" s="105"/>
      <c r="B7" s="95" t="s">
        <v>196</v>
      </c>
      <c r="C7" s="96">
        <v>1</v>
      </c>
      <c r="D7" s="96">
        <v>1</v>
      </c>
      <c r="E7" s="104">
        <v>100</v>
      </c>
      <c r="F7" s="96" t="s">
        <v>135</v>
      </c>
      <c r="G7" s="97">
        <v>2</v>
      </c>
    </row>
    <row r="8" spans="1:7" s="87" customFormat="1" ht="37.5" customHeight="1">
      <c r="A8" s="105"/>
      <c r="B8" s="95" t="s">
        <v>148</v>
      </c>
      <c r="C8" s="96" t="s">
        <v>1</v>
      </c>
      <c r="D8" s="96" t="s">
        <v>1</v>
      </c>
      <c r="E8" s="104" t="s">
        <v>1</v>
      </c>
      <c r="F8" s="96" t="s">
        <v>1</v>
      </c>
      <c r="G8" s="97">
        <f>AVERAGE(G9:G14)</f>
        <v>2</v>
      </c>
    </row>
    <row r="9" spans="1:7" s="88" customFormat="1" ht="63" customHeight="1" outlineLevel="1">
      <c r="A9" s="92" t="s">
        <v>149</v>
      </c>
      <c r="B9" s="89" t="s">
        <v>150</v>
      </c>
      <c r="C9" s="104">
        <v>0</v>
      </c>
      <c r="D9" s="104">
        <v>0</v>
      </c>
      <c r="E9" s="104">
        <v>100</v>
      </c>
      <c r="F9" s="97" t="s">
        <v>137</v>
      </c>
      <c r="G9" s="97">
        <v>2</v>
      </c>
    </row>
    <row r="10" spans="1:7" s="88" customFormat="1" ht="74.25" customHeight="1" outlineLevel="1">
      <c r="A10" s="92" t="s">
        <v>149</v>
      </c>
      <c r="B10" s="89" t="s">
        <v>151</v>
      </c>
      <c r="C10" s="104">
        <v>0</v>
      </c>
      <c r="D10" s="104">
        <v>0</v>
      </c>
      <c r="E10" s="104">
        <v>100</v>
      </c>
      <c r="F10" s="97" t="s">
        <v>135</v>
      </c>
      <c r="G10" s="97">
        <v>2</v>
      </c>
    </row>
    <row r="11" spans="1:7" s="88" customFormat="1" ht="96.75" customHeight="1" outlineLevel="1">
      <c r="A11" s="92" t="s">
        <v>149</v>
      </c>
      <c r="B11" s="89" t="s">
        <v>197</v>
      </c>
      <c r="C11" s="104">
        <v>0</v>
      </c>
      <c r="D11" s="104">
        <v>0</v>
      </c>
      <c r="E11" s="104">
        <v>100</v>
      </c>
      <c r="F11" s="97" t="s">
        <v>137</v>
      </c>
      <c r="G11" s="97">
        <v>2</v>
      </c>
    </row>
    <row r="12" spans="1:7" s="88" customFormat="1" ht="77.25" customHeight="1" outlineLevel="1">
      <c r="A12" s="92" t="s">
        <v>149</v>
      </c>
      <c r="B12" s="89" t="s">
        <v>152</v>
      </c>
      <c r="C12" s="104">
        <v>0</v>
      </c>
      <c r="D12" s="104">
        <v>0</v>
      </c>
      <c r="E12" s="104">
        <v>100</v>
      </c>
      <c r="F12" s="97" t="s">
        <v>137</v>
      </c>
      <c r="G12" s="97">
        <v>2</v>
      </c>
    </row>
    <row r="13" spans="1:7" s="88" customFormat="1" ht="60.75" customHeight="1" outlineLevel="1">
      <c r="A13" s="92" t="s">
        <v>149</v>
      </c>
      <c r="B13" s="89" t="s">
        <v>153</v>
      </c>
      <c r="C13" s="104">
        <v>0</v>
      </c>
      <c r="D13" s="104">
        <v>0</v>
      </c>
      <c r="E13" s="104">
        <v>100</v>
      </c>
      <c r="F13" s="97" t="s">
        <v>135</v>
      </c>
      <c r="G13" s="97">
        <v>2</v>
      </c>
    </row>
    <row r="14" spans="1:7" s="88" customFormat="1" ht="42.75" outlineLevel="1">
      <c r="A14" s="106"/>
      <c r="B14" s="89" t="s">
        <v>198</v>
      </c>
      <c r="C14" s="104">
        <v>0</v>
      </c>
      <c r="D14" s="104">
        <v>0</v>
      </c>
      <c r="E14" s="104">
        <v>100</v>
      </c>
      <c r="F14" s="97" t="s">
        <v>135</v>
      </c>
      <c r="G14" s="97">
        <v>2</v>
      </c>
    </row>
    <row r="15" spans="1:7" s="87" customFormat="1" ht="28.5">
      <c r="A15" s="105"/>
      <c r="B15" s="95" t="s">
        <v>154</v>
      </c>
      <c r="C15" s="96" t="s">
        <v>1</v>
      </c>
      <c r="D15" s="96" t="s">
        <v>1</v>
      </c>
      <c r="E15" s="100" t="s">
        <v>1</v>
      </c>
      <c r="F15" s="96" t="s">
        <v>1</v>
      </c>
      <c r="G15" s="97">
        <f>AVERAGE(G17:G18)</f>
        <v>2</v>
      </c>
    </row>
    <row r="16" spans="1:7" s="87" customFormat="1" ht="14.25">
      <c r="A16" s="105"/>
      <c r="B16" s="89" t="s">
        <v>176</v>
      </c>
      <c r="C16" s="96"/>
      <c r="D16" s="96"/>
      <c r="E16" s="100"/>
      <c r="F16" s="96"/>
      <c r="G16" s="97"/>
    </row>
    <row r="17" spans="1:7" s="88" customFormat="1" ht="52.5" customHeight="1" outlineLevel="1">
      <c r="A17" s="92" t="s">
        <v>155</v>
      </c>
      <c r="B17" s="89" t="s">
        <v>199</v>
      </c>
      <c r="C17" s="97">
        <v>5</v>
      </c>
      <c r="D17" s="97">
        <v>5</v>
      </c>
      <c r="E17" s="104">
        <v>100</v>
      </c>
      <c r="F17" s="97" t="s">
        <v>137</v>
      </c>
      <c r="G17" s="97">
        <v>2</v>
      </c>
    </row>
    <row r="18" spans="1:7" s="88" customFormat="1" ht="42.75" outlineLevel="1">
      <c r="A18" s="106"/>
      <c r="B18" s="89" t="s">
        <v>156</v>
      </c>
      <c r="C18" s="97"/>
      <c r="D18" s="102" t="s">
        <v>186</v>
      </c>
      <c r="E18" s="104">
        <v>100</v>
      </c>
      <c r="F18" s="97" t="s">
        <v>135</v>
      </c>
      <c r="G18" s="97">
        <v>2</v>
      </c>
    </row>
    <row r="19" spans="1:7" s="88" customFormat="1" ht="14.25" outlineLevel="1">
      <c r="A19" s="106"/>
      <c r="B19" s="89" t="s">
        <v>200</v>
      </c>
      <c r="C19" s="97">
        <f>D19</f>
        <v>0</v>
      </c>
      <c r="D19" s="97">
        <v>0</v>
      </c>
      <c r="E19" s="104">
        <v>100</v>
      </c>
      <c r="F19" s="97" t="s">
        <v>1</v>
      </c>
      <c r="G19" s="97" t="s">
        <v>1</v>
      </c>
    </row>
    <row r="20" spans="1:7" s="88" customFormat="1" ht="28.5" outlineLevel="1">
      <c r="A20" s="106"/>
      <c r="B20" s="89" t="s">
        <v>201</v>
      </c>
      <c r="C20" s="97">
        <f>D20</f>
        <v>0</v>
      </c>
      <c r="D20" s="97">
        <v>0</v>
      </c>
      <c r="E20" s="104">
        <v>100</v>
      </c>
      <c r="F20" s="97" t="s">
        <v>1</v>
      </c>
      <c r="G20" s="97" t="s">
        <v>1</v>
      </c>
    </row>
    <row r="21" spans="1:7" s="88" customFormat="1" ht="27.75" customHeight="1" outlineLevel="1">
      <c r="A21" s="106"/>
      <c r="B21" s="109" t="s">
        <v>203</v>
      </c>
      <c r="C21" s="97">
        <f>D21</f>
        <v>0</v>
      </c>
      <c r="D21" s="97">
        <v>0</v>
      </c>
      <c r="E21" s="104">
        <v>100</v>
      </c>
      <c r="F21" s="97" t="s">
        <v>1</v>
      </c>
      <c r="G21" s="97" t="s">
        <v>1</v>
      </c>
    </row>
    <row r="22" spans="1:7" s="87" customFormat="1" ht="28.5">
      <c r="A22" s="105"/>
      <c r="B22" s="95" t="s">
        <v>157</v>
      </c>
      <c r="C22" s="96" t="s">
        <v>1</v>
      </c>
      <c r="D22" s="102" t="s">
        <v>186</v>
      </c>
      <c r="E22" s="104">
        <v>100</v>
      </c>
      <c r="F22" s="97" t="s">
        <v>137</v>
      </c>
      <c r="G22" s="97">
        <v>2</v>
      </c>
    </row>
    <row r="23" spans="1:7" s="88" customFormat="1" ht="42.75" outlineLevel="1">
      <c r="A23" s="106"/>
      <c r="B23" s="89" t="s">
        <v>158</v>
      </c>
      <c r="C23" s="97">
        <f>D23</f>
        <v>0</v>
      </c>
      <c r="D23" s="97">
        <v>0</v>
      </c>
      <c r="E23" s="104">
        <v>100</v>
      </c>
      <c r="F23" s="97" t="s">
        <v>137</v>
      </c>
      <c r="G23" s="97">
        <v>2</v>
      </c>
    </row>
    <row r="24" spans="1:7" s="87" customFormat="1" ht="57">
      <c r="A24" s="105"/>
      <c r="B24" s="95" t="s">
        <v>159</v>
      </c>
      <c r="C24" s="97" t="s">
        <v>1</v>
      </c>
      <c r="D24" s="102" t="s">
        <v>186</v>
      </c>
      <c r="E24" s="104" t="s">
        <v>1</v>
      </c>
      <c r="F24" s="96" t="s">
        <v>1</v>
      </c>
      <c r="G24" s="97">
        <v>2</v>
      </c>
    </row>
    <row r="25" spans="1:7" s="87" customFormat="1" ht="14.25">
      <c r="A25" s="105"/>
      <c r="B25" s="89" t="s">
        <v>176</v>
      </c>
      <c r="C25" s="96"/>
      <c r="D25" s="96"/>
      <c r="E25" s="100"/>
      <c r="F25" s="96"/>
      <c r="G25" s="97"/>
    </row>
    <row r="26" spans="1:7" s="88" customFormat="1" ht="42.75" outlineLevel="1">
      <c r="A26" s="92"/>
      <c r="B26" s="89" t="s">
        <v>204</v>
      </c>
      <c r="C26" s="97">
        <v>0</v>
      </c>
      <c r="D26" s="97">
        <v>0</v>
      </c>
      <c r="E26" s="104">
        <v>100</v>
      </c>
      <c r="F26" s="97" t="s">
        <v>137</v>
      </c>
      <c r="G26" s="97">
        <v>2</v>
      </c>
    </row>
    <row r="27" spans="1:7" s="88" customFormat="1" ht="90" customHeight="1" outlineLevel="1">
      <c r="A27" s="106"/>
      <c r="B27" s="89" t="s">
        <v>205</v>
      </c>
      <c r="C27" s="97">
        <f>D27</f>
        <v>0</v>
      </c>
      <c r="D27" s="97">
        <v>0</v>
      </c>
      <c r="E27" s="104">
        <v>100</v>
      </c>
      <c r="F27" s="97" t="s">
        <v>135</v>
      </c>
      <c r="G27" s="97">
        <v>2</v>
      </c>
    </row>
    <row r="28" spans="1:7" s="87" customFormat="1" ht="18" customHeight="1">
      <c r="A28" s="105"/>
      <c r="B28" s="95" t="s">
        <v>160</v>
      </c>
      <c r="C28" s="96" t="s">
        <v>1</v>
      </c>
      <c r="D28" s="96" t="s">
        <v>1</v>
      </c>
      <c r="E28" s="96" t="s">
        <v>1</v>
      </c>
      <c r="F28" s="96" t="s">
        <v>1</v>
      </c>
      <c r="G28" s="101">
        <f>AVERAGE(G7,G8,G15,G22,G24)</f>
        <v>2</v>
      </c>
    </row>
    <row r="29" spans="1:7">
      <c r="B29" s="3"/>
    </row>
    <row r="30" spans="1:7">
      <c r="B30" s="3"/>
    </row>
    <row r="31" spans="1:7" ht="15">
      <c r="B31" s="5" t="s">
        <v>5</v>
      </c>
      <c r="C31" s="5" t="s">
        <v>8</v>
      </c>
      <c r="D31" s="5"/>
      <c r="E31" s="5"/>
      <c r="F31" s="5"/>
      <c r="G31" s="5"/>
    </row>
    <row r="33" spans="2:2">
      <c r="B33" s="18" t="s">
        <v>202</v>
      </c>
    </row>
  </sheetData>
  <mergeCells count="7">
    <mergeCell ref="B1:G1"/>
    <mergeCell ref="B2:G2"/>
    <mergeCell ref="B3:B4"/>
    <mergeCell ref="C3:D3"/>
    <mergeCell ref="E3:E4"/>
    <mergeCell ref="F3:F4"/>
    <mergeCell ref="G3:G4"/>
  </mergeCells>
  <pageMargins left="1.1811023622047245" right="0.39370078740157483" top="0.98425196850393704" bottom="0.98425196850393704" header="0" footer="0"/>
  <pageSetup paperSize="9" scale="5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F3F8-CC5E-42AC-85C9-220AB9936352}">
  <sheetPr>
    <tabColor indexed="48"/>
  </sheetPr>
  <dimension ref="A2:CB49"/>
  <sheetViews>
    <sheetView tabSelected="1" topLeftCell="A4" zoomScaleNormal="100" workbookViewId="0">
      <selection activeCell="BN21" sqref="BN21:CB22"/>
    </sheetView>
  </sheetViews>
  <sheetFormatPr defaultColWidth="1" defaultRowHeight="12.75"/>
  <cols>
    <col min="1" max="1" width="1" style="129" customWidth="1"/>
    <col min="2" max="79" width="1" style="129"/>
    <col min="80" max="80" width="1" style="129" customWidth="1"/>
    <col min="81" max="16384" width="1" style="129"/>
  </cols>
  <sheetData>
    <row r="2" spans="1:80" s="128" customFormat="1" ht="15.75">
      <c r="A2" s="254" t="s">
        <v>222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5"/>
      <c r="BR2" s="255"/>
      <c r="BS2" s="255"/>
      <c r="BT2" s="255"/>
      <c r="BU2" s="255"/>
      <c r="BV2" s="255"/>
      <c r="BW2" s="255"/>
      <c r="BX2" s="255"/>
      <c r="BY2" s="255"/>
      <c r="BZ2" s="255"/>
      <c r="CA2" s="255"/>
      <c r="CB2" s="255"/>
    </row>
    <row r="3" spans="1:80" s="128" customFormat="1" ht="15.75">
      <c r="A3" s="254" t="s">
        <v>223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  <c r="BS3" s="255"/>
      <c r="BT3" s="255"/>
      <c r="BU3" s="255"/>
      <c r="BV3" s="255"/>
      <c r="BW3" s="255"/>
      <c r="BX3" s="255"/>
      <c r="BY3" s="255"/>
      <c r="BZ3" s="255"/>
      <c r="CA3" s="255"/>
      <c r="CB3" s="255"/>
    </row>
    <row r="5" spans="1:80" ht="15" customHeight="1">
      <c r="D5" s="256" t="s">
        <v>4</v>
      </c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6"/>
      <c r="AV5" s="256"/>
      <c r="AW5" s="256"/>
      <c r="AX5" s="256"/>
      <c r="AY5" s="256"/>
      <c r="AZ5" s="256"/>
      <c r="BA5" s="256"/>
      <c r="BB5" s="256"/>
      <c r="BC5" s="256"/>
      <c r="BD5" s="256"/>
      <c r="BE5" s="256"/>
      <c r="BF5" s="256"/>
      <c r="BG5" s="256"/>
      <c r="BH5" s="256"/>
      <c r="BI5" s="256"/>
      <c r="BJ5" s="256"/>
      <c r="BK5" s="256"/>
      <c r="BL5" s="256"/>
      <c r="BM5" s="256"/>
      <c r="BN5" s="256"/>
      <c r="BO5" s="256"/>
      <c r="BP5" s="256"/>
      <c r="BQ5" s="256"/>
      <c r="BR5" s="256"/>
      <c r="BS5" s="256"/>
      <c r="BT5" s="256"/>
      <c r="BU5" s="256"/>
      <c r="BV5" s="256"/>
      <c r="BW5" s="256"/>
      <c r="BX5" s="256"/>
      <c r="BY5" s="256"/>
    </row>
    <row r="6" spans="1:80" s="130" customFormat="1" ht="10.5">
      <c r="D6" s="257" t="s">
        <v>206</v>
      </c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7"/>
      <c r="AR6" s="257"/>
      <c r="AS6" s="257"/>
      <c r="AT6" s="257"/>
      <c r="AU6" s="257"/>
      <c r="AV6" s="257"/>
      <c r="AW6" s="257"/>
      <c r="AX6" s="257"/>
      <c r="AY6" s="257"/>
      <c r="AZ6" s="257"/>
      <c r="BA6" s="257"/>
      <c r="BB6" s="257"/>
      <c r="BC6" s="257"/>
      <c r="BD6" s="257"/>
      <c r="BE6" s="257"/>
      <c r="BF6" s="257"/>
      <c r="BG6" s="257"/>
      <c r="BH6" s="257"/>
      <c r="BI6" s="257"/>
      <c r="BJ6" s="257"/>
      <c r="BK6" s="257"/>
      <c r="BL6" s="257"/>
      <c r="BM6" s="257"/>
      <c r="BN6" s="257"/>
      <c r="BO6" s="257"/>
      <c r="BP6" s="257"/>
      <c r="BQ6" s="257"/>
      <c r="BR6" s="257"/>
      <c r="BS6" s="257"/>
      <c r="BT6" s="257"/>
      <c r="BU6" s="257"/>
      <c r="BV6" s="257"/>
      <c r="BW6" s="257"/>
      <c r="BX6" s="257"/>
      <c r="BY6" s="257"/>
    </row>
    <row r="8" spans="1:80" ht="12.75" customHeight="1">
      <c r="A8" s="258" t="s">
        <v>2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59"/>
      <c r="AO8" s="259"/>
      <c r="AP8" s="259"/>
      <c r="AQ8" s="259"/>
      <c r="AR8" s="259"/>
      <c r="AS8" s="259"/>
      <c r="AT8" s="259"/>
      <c r="AU8" s="260"/>
      <c r="AV8" s="258" t="s">
        <v>224</v>
      </c>
      <c r="AW8" s="259"/>
      <c r="AX8" s="259"/>
      <c r="AY8" s="259"/>
      <c r="AZ8" s="259"/>
      <c r="BA8" s="259"/>
      <c r="BB8" s="259"/>
      <c r="BC8" s="259"/>
      <c r="BD8" s="259"/>
      <c r="BE8" s="259"/>
      <c r="BF8" s="259"/>
      <c r="BG8" s="259"/>
      <c r="BH8" s="259"/>
      <c r="BI8" s="259"/>
      <c r="BJ8" s="259"/>
      <c r="BK8" s="259"/>
      <c r="BL8" s="259"/>
      <c r="BM8" s="260"/>
      <c r="BN8" s="258" t="s">
        <v>0</v>
      </c>
      <c r="BO8" s="259"/>
      <c r="BP8" s="259"/>
      <c r="BQ8" s="259"/>
      <c r="BR8" s="259"/>
      <c r="BS8" s="259"/>
      <c r="BT8" s="259"/>
      <c r="BU8" s="259"/>
      <c r="BV8" s="259"/>
      <c r="BW8" s="259"/>
      <c r="BX8" s="259"/>
      <c r="BY8" s="259"/>
      <c r="BZ8" s="259"/>
      <c r="CA8" s="259"/>
      <c r="CB8" s="260"/>
    </row>
    <row r="9" spans="1:80" ht="12.75" customHeight="1">
      <c r="A9" s="261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2"/>
      <c r="AU9" s="263"/>
      <c r="AV9" s="261" t="s">
        <v>225</v>
      </c>
      <c r="AW9" s="262"/>
      <c r="AX9" s="262"/>
      <c r="AY9" s="262"/>
      <c r="AZ9" s="262"/>
      <c r="BA9" s="262"/>
      <c r="BB9" s="262"/>
      <c r="BC9" s="262"/>
      <c r="BD9" s="262"/>
      <c r="BE9" s="262"/>
      <c r="BF9" s="262"/>
      <c r="BG9" s="262"/>
      <c r="BH9" s="262"/>
      <c r="BI9" s="262"/>
      <c r="BJ9" s="262"/>
      <c r="BK9" s="262"/>
      <c r="BL9" s="262"/>
      <c r="BM9" s="263"/>
      <c r="BN9" s="261"/>
      <c r="BO9" s="262"/>
      <c r="BP9" s="262"/>
      <c r="BQ9" s="262"/>
      <c r="BR9" s="262"/>
      <c r="BS9" s="262"/>
      <c r="BT9" s="262"/>
      <c r="BU9" s="262"/>
      <c r="BV9" s="262"/>
      <c r="BW9" s="262"/>
      <c r="BX9" s="262"/>
      <c r="BY9" s="262"/>
      <c r="BZ9" s="262"/>
      <c r="CA9" s="262"/>
      <c r="CB9" s="263"/>
    </row>
    <row r="10" spans="1:80" ht="12.75" customHeight="1">
      <c r="A10" s="264" t="s">
        <v>226</v>
      </c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6"/>
      <c r="AV10" s="267">
        <v>1</v>
      </c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59"/>
      <c r="BJ10" s="259"/>
      <c r="BK10" s="259"/>
      <c r="BL10" s="259"/>
      <c r="BM10" s="260"/>
      <c r="BN10" s="268">
        <v>0</v>
      </c>
      <c r="BO10" s="268"/>
      <c r="BP10" s="268"/>
      <c r="BQ10" s="268"/>
      <c r="BR10" s="268"/>
      <c r="BS10" s="268"/>
      <c r="BT10" s="268"/>
      <c r="BU10" s="268"/>
      <c r="BV10" s="268"/>
      <c r="BW10" s="268"/>
      <c r="BX10" s="268"/>
      <c r="BY10" s="268"/>
      <c r="BZ10" s="268"/>
      <c r="CA10" s="268"/>
      <c r="CB10" s="268"/>
    </row>
    <row r="11" spans="1:80" ht="12.75" customHeight="1">
      <c r="A11" s="269" t="s">
        <v>227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1"/>
      <c r="AV11" s="261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62"/>
      <c r="BL11" s="262"/>
      <c r="BM11" s="263"/>
      <c r="BN11" s="268"/>
      <c r="BO11" s="268"/>
      <c r="BP11" s="268"/>
      <c r="BQ11" s="268"/>
      <c r="BR11" s="268"/>
      <c r="BS11" s="268"/>
      <c r="BT11" s="268"/>
      <c r="BU11" s="268"/>
      <c r="BV11" s="268"/>
      <c r="BW11" s="268"/>
      <c r="BX11" s="268"/>
      <c r="BY11" s="268"/>
      <c r="BZ11" s="268"/>
      <c r="CA11" s="268"/>
      <c r="CB11" s="268"/>
    </row>
    <row r="12" spans="1:80" ht="15" customHeight="1">
      <c r="A12" s="272" t="s">
        <v>228</v>
      </c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3"/>
      <c r="AL12" s="273"/>
      <c r="AM12" s="273"/>
      <c r="AN12" s="273"/>
      <c r="AO12" s="273"/>
      <c r="AP12" s="273"/>
      <c r="AQ12" s="273"/>
      <c r="AR12" s="273"/>
      <c r="AS12" s="273"/>
      <c r="AT12" s="273"/>
      <c r="AU12" s="274"/>
      <c r="AV12" s="275">
        <v>4</v>
      </c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276"/>
      <c r="BK12" s="276"/>
      <c r="BL12" s="276"/>
      <c r="BM12" s="277"/>
      <c r="BN12" s="278">
        <v>0</v>
      </c>
      <c r="BO12" s="268"/>
      <c r="BP12" s="268"/>
      <c r="BQ12" s="268"/>
      <c r="BR12" s="268"/>
      <c r="BS12" s="268"/>
      <c r="BT12" s="268"/>
      <c r="BU12" s="268"/>
      <c r="BV12" s="268"/>
      <c r="BW12" s="268"/>
      <c r="BX12" s="268"/>
      <c r="BY12" s="268"/>
      <c r="BZ12" s="268"/>
      <c r="CA12" s="268"/>
      <c r="CB12" s="268"/>
    </row>
    <row r="13" spans="1:80" ht="12.75" customHeight="1">
      <c r="A13" s="264" t="s">
        <v>226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6"/>
      <c r="AV13" s="267">
        <v>2</v>
      </c>
      <c r="AW13" s="259"/>
      <c r="AX13" s="259"/>
      <c r="AY13" s="259"/>
      <c r="AZ13" s="259"/>
      <c r="BA13" s="259"/>
      <c r="BB13" s="259"/>
      <c r="BC13" s="259"/>
      <c r="BD13" s="259"/>
      <c r="BE13" s="259"/>
      <c r="BF13" s="259"/>
      <c r="BG13" s="259"/>
      <c r="BH13" s="259"/>
      <c r="BI13" s="259"/>
      <c r="BJ13" s="259"/>
      <c r="BK13" s="259"/>
      <c r="BL13" s="259"/>
      <c r="BM13" s="260"/>
      <c r="BN13" s="268">
        <v>0</v>
      </c>
      <c r="BO13" s="268"/>
      <c r="BP13" s="268"/>
      <c r="BQ13" s="268"/>
      <c r="BR13" s="268"/>
      <c r="BS13" s="268"/>
      <c r="BT13" s="268"/>
      <c r="BU13" s="268"/>
      <c r="BV13" s="268"/>
      <c r="BW13" s="268"/>
      <c r="BX13" s="268"/>
      <c r="BY13" s="268"/>
      <c r="BZ13" s="268"/>
      <c r="CA13" s="268"/>
      <c r="CB13" s="268"/>
    </row>
    <row r="14" spans="1:80" ht="12.75" customHeight="1">
      <c r="A14" s="269" t="s">
        <v>229</v>
      </c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  <c r="AL14" s="270"/>
      <c r="AM14" s="270"/>
      <c r="AN14" s="270"/>
      <c r="AO14" s="270"/>
      <c r="AP14" s="270"/>
      <c r="AQ14" s="270"/>
      <c r="AR14" s="270"/>
      <c r="AS14" s="270"/>
      <c r="AT14" s="270"/>
      <c r="AU14" s="271"/>
      <c r="AV14" s="261"/>
      <c r="AW14" s="262"/>
      <c r="AX14" s="262"/>
      <c r="AY14" s="262"/>
      <c r="AZ14" s="262"/>
      <c r="BA14" s="262"/>
      <c r="BB14" s="262"/>
      <c r="BC14" s="262"/>
      <c r="BD14" s="262"/>
      <c r="BE14" s="262"/>
      <c r="BF14" s="262"/>
      <c r="BG14" s="262"/>
      <c r="BH14" s="262"/>
      <c r="BI14" s="262"/>
      <c r="BJ14" s="262"/>
      <c r="BK14" s="262"/>
      <c r="BL14" s="262"/>
      <c r="BM14" s="263"/>
      <c r="BN14" s="268"/>
      <c r="BO14" s="268"/>
      <c r="BP14" s="268"/>
      <c r="BQ14" s="268"/>
      <c r="BR14" s="268"/>
      <c r="BS14" s="268"/>
      <c r="BT14" s="268"/>
      <c r="BU14" s="268"/>
      <c r="BV14" s="268"/>
      <c r="BW14" s="268"/>
      <c r="BX14" s="268"/>
      <c r="BY14" s="268"/>
      <c r="BZ14" s="268"/>
      <c r="CA14" s="268"/>
      <c r="CB14" s="268"/>
    </row>
    <row r="15" spans="1:80" ht="12.75" customHeight="1">
      <c r="A15" s="264" t="s">
        <v>230</v>
      </c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6"/>
      <c r="AV15" s="267">
        <v>3</v>
      </c>
      <c r="AW15" s="259"/>
      <c r="AX15" s="259"/>
      <c r="AY15" s="259"/>
      <c r="AZ15" s="259"/>
      <c r="BA15" s="259"/>
      <c r="BB15" s="259"/>
      <c r="BC15" s="259"/>
      <c r="BD15" s="259"/>
      <c r="BE15" s="259"/>
      <c r="BF15" s="259"/>
      <c r="BG15" s="259"/>
      <c r="BH15" s="259"/>
      <c r="BI15" s="259"/>
      <c r="BJ15" s="259"/>
      <c r="BK15" s="259"/>
      <c r="BL15" s="259"/>
      <c r="BM15" s="260"/>
      <c r="BN15" s="278">
        <v>0</v>
      </c>
      <c r="BO15" s="268"/>
      <c r="BP15" s="268"/>
      <c r="BQ15" s="268"/>
      <c r="BR15" s="268"/>
      <c r="BS15" s="268"/>
      <c r="BT15" s="268"/>
      <c r="BU15" s="268"/>
      <c r="BV15" s="268"/>
      <c r="BW15" s="268"/>
      <c r="BX15" s="268"/>
      <c r="BY15" s="268"/>
      <c r="BZ15" s="268"/>
      <c r="CA15" s="268"/>
      <c r="CB15" s="268"/>
    </row>
    <row r="16" spans="1:80" ht="12.75" customHeight="1">
      <c r="A16" s="269" t="s">
        <v>231</v>
      </c>
      <c r="B16" s="270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0"/>
      <c r="AN16" s="270"/>
      <c r="AO16" s="270"/>
      <c r="AP16" s="270"/>
      <c r="AQ16" s="270"/>
      <c r="AR16" s="270"/>
      <c r="AS16" s="270"/>
      <c r="AT16" s="270"/>
      <c r="AU16" s="271"/>
      <c r="AV16" s="261"/>
      <c r="AW16" s="262"/>
      <c r="AX16" s="262"/>
      <c r="AY16" s="262"/>
      <c r="AZ16" s="262"/>
      <c r="BA16" s="262"/>
      <c r="BB16" s="262"/>
      <c r="BC16" s="262"/>
      <c r="BD16" s="262"/>
      <c r="BE16" s="262"/>
      <c r="BF16" s="262"/>
      <c r="BG16" s="262"/>
      <c r="BH16" s="262"/>
      <c r="BI16" s="262"/>
      <c r="BJ16" s="262"/>
      <c r="BK16" s="262"/>
      <c r="BL16" s="262"/>
      <c r="BM16" s="263"/>
      <c r="BN16" s="268"/>
      <c r="BO16" s="268"/>
      <c r="BP16" s="268"/>
      <c r="BQ16" s="268"/>
      <c r="BR16" s="268"/>
      <c r="BS16" s="268"/>
      <c r="BT16" s="268"/>
      <c r="BU16" s="268"/>
      <c r="BV16" s="268"/>
      <c r="BW16" s="268"/>
      <c r="BX16" s="268"/>
      <c r="BY16" s="268"/>
      <c r="BZ16" s="268"/>
      <c r="CA16" s="268"/>
      <c r="CB16" s="268"/>
    </row>
    <row r="17" spans="1:80" ht="12.75" customHeight="1">
      <c r="A17" s="264" t="s">
        <v>232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6"/>
      <c r="AV17" s="267" t="s">
        <v>233</v>
      </c>
      <c r="AW17" s="259"/>
      <c r="AX17" s="259"/>
      <c r="AY17" s="259"/>
      <c r="AZ17" s="259"/>
      <c r="BA17" s="259"/>
      <c r="BB17" s="259"/>
      <c r="BC17" s="259"/>
      <c r="BD17" s="259"/>
      <c r="BE17" s="259"/>
      <c r="BF17" s="259"/>
      <c r="BG17" s="259"/>
      <c r="BH17" s="259"/>
      <c r="BI17" s="259"/>
      <c r="BJ17" s="259"/>
      <c r="BK17" s="259"/>
      <c r="BL17" s="259"/>
      <c r="BM17" s="260"/>
      <c r="BN17" s="268">
        <v>1</v>
      </c>
      <c r="BO17" s="268"/>
      <c r="BP17" s="268"/>
      <c r="BQ17" s="268"/>
      <c r="BR17" s="268"/>
      <c r="BS17" s="268"/>
      <c r="BT17" s="268"/>
      <c r="BU17" s="268"/>
      <c r="BV17" s="268"/>
      <c r="BW17" s="268"/>
      <c r="BX17" s="268"/>
      <c r="BY17" s="268"/>
      <c r="BZ17" s="268"/>
      <c r="CA17" s="268"/>
      <c r="CB17" s="268"/>
    </row>
    <row r="18" spans="1:80" ht="12.75" customHeight="1">
      <c r="A18" s="269" t="s">
        <v>234</v>
      </c>
      <c r="B18" s="270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0"/>
      <c r="AD18" s="270"/>
      <c r="AE18" s="270"/>
      <c r="AF18" s="270"/>
      <c r="AG18" s="270"/>
      <c r="AH18" s="270"/>
      <c r="AI18" s="270"/>
      <c r="AJ18" s="270"/>
      <c r="AK18" s="270"/>
      <c r="AL18" s="270"/>
      <c r="AM18" s="270"/>
      <c r="AN18" s="270"/>
      <c r="AO18" s="270"/>
      <c r="AP18" s="270"/>
      <c r="AQ18" s="270"/>
      <c r="AR18" s="270"/>
      <c r="AS18" s="270"/>
      <c r="AT18" s="270"/>
      <c r="AU18" s="271"/>
      <c r="AV18" s="261"/>
      <c r="AW18" s="262"/>
      <c r="AX18" s="262"/>
      <c r="AY18" s="262"/>
      <c r="AZ18" s="262"/>
      <c r="BA18" s="262"/>
      <c r="BB18" s="262"/>
      <c r="BC18" s="262"/>
      <c r="BD18" s="262"/>
      <c r="BE18" s="262"/>
      <c r="BF18" s="262"/>
      <c r="BG18" s="262"/>
      <c r="BH18" s="262"/>
      <c r="BI18" s="262"/>
      <c r="BJ18" s="262"/>
      <c r="BK18" s="262"/>
      <c r="BL18" s="262"/>
      <c r="BM18" s="263"/>
      <c r="BN18" s="268"/>
      <c r="BO18" s="268"/>
      <c r="BP18" s="268"/>
      <c r="BQ18" s="268"/>
      <c r="BR18" s="268"/>
      <c r="BS18" s="268"/>
      <c r="BT18" s="268"/>
      <c r="BU18" s="268"/>
      <c r="BV18" s="268"/>
      <c r="BW18" s="268"/>
      <c r="BX18" s="268"/>
      <c r="BY18" s="268"/>
      <c r="BZ18" s="268"/>
      <c r="CA18" s="268"/>
      <c r="CB18" s="268"/>
    </row>
    <row r="19" spans="1:80" ht="12.75" customHeight="1">
      <c r="A19" s="264" t="s">
        <v>235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6"/>
      <c r="AV19" s="267">
        <v>11</v>
      </c>
      <c r="AW19" s="259"/>
      <c r="AX19" s="259"/>
      <c r="AY19" s="259"/>
      <c r="AZ19" s="259"/>
      <c r="BA19" s="259"/>
      <c r="BB19" s="259"/>
      <c r="BC19" s="259"/>
      <c r="BD19" s="259"/>
      <c r="BE19" s="259"/>
      <c r="BF19" s="259"/>
      <c r="BG19" s="259"/>
      <c r="BH19" s="259"/>
      <c r="BI19" s="259"/>
      <c r="BJ19" s="259"/>
      <c r="BK19" s="259"/>
      <c r="BL19" s="259"/>
      <c r="BM19" s="260"/>
      <c r="BN19" s="278">
        <v>1</v>
      </c>
      <c r="BO19" s="268"/>
      <c r="BP19" s="268"/>
      <c r="BQ19" s="268"/>
      <c r="BR19" s="268"/>
      <c r="BS19" s="268"/>
      <c r="BT19" s="268"/>
      <c r="BU19" s="268"/>
      <c r="BV19" s="268"/>
      <c r="BW19" s="268"/>
      <c r="BX19" s="268"/>
      <c r="BY19" s="268"/>
      <c r="BZ19" s="268"/>
      <c r="CA19" s="268"/>
      <c r="CB19" s="268"/>
    </row>
    <row r="20" spans="1:80" ht="12.75" customHeight="1">
      <c r="A20" s="269" t="s">
        <v>236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0"/>
      <c r="AP20" s="270"/>
      <c r="AQ20" s="270"/>
      <c r="AR20" s="270"/>
      <c r="AS20" s="270"/>
      <c r="AT20" s="270"/>
      <c r="AU20" s="271"/>
      <c r="AV20" s="261"/>
      <c r="AW20" s="262"/>
      <c r="AX20" s="262"/>
      <c r="AY20" s="262"/>
      <c r="AZ20" s="262"/>
      <c r="BA20" s="262"/>
      <c r="BB20" s="262"/>
      <c r="BC20" s="262"/>
      <c r="BD20" s="262"/>
      <c r="BE20" s="262"/>
      <c r="BF20" s="262"/>
      <c r="BG20" s="262"/>
      <c r="BH20" s="262"/>
      <c r="BI20" s="262"/>
      <c r="BJ20" s="262"/>
      <c r="BK20" s="262"/>
      <c r="BL20" s="262"/>
      <c r="BM20" s="263"/>
      <c r="BN20" s="268"/>
      <c r="BO20" s="268"/>
      <c r="BP20" s="268"/>
      <c r="BQ20" s="268"/>
      <c r="BR20" s="268"/>
      <c r="BS20" s="268"/>
      <c r="BT20" s="268"/>
      <c r="BU20" s="268"/>
      <c r="BV20" s="268"/>
      <c r="BW20" s="268"/>
      <c r="BX20" s="268"/>
      <c r="BY20" s="268"/>
      <c r="BZ20" s="268"/>
      <c r="CA20" s="268"/>
      <c r="CB20" s="268"/>
    </row>
    <row r="21" spans="1:80" ht="12.75" customHeight="1">
      <c r="A21" s="264" t="s">
        <v>237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6"/>
      <c r="AV21" s="267" t="s">
        <v>238</v>
      </c>
      <c r="AW21" s="259"/>
      <c r="AX21" s="259"/>
      <c r="AY21" s="259"/>
      <c r="AZ21" s="259"/>
      <c r="BA21" s="259"/>
      <c r="BB21" s="259"/>
      <c r="BC21" s="259"/>
      <c r="BD21" s="259"/>
      <c r="BE21" s="259"/>
      <c r="BF21" s="259"/>
      <c r="BG21" s="259"/>
      <c r="BH21" s="259"/>
      <c r="BI21" s="259"/>
      <c r="BJ21" s="259"/>
      <c r="BK21" s="259"/>
      <c r="BL21" s="259"/>
      <c r="BM21" s="260"/>
      <c r="BN21" s="285">
        <v>2E-3</v>
      </c>
      <c r="BO21" s="286"/>
      <c r="BP21" s="286"/>
      <c r="BQ21" s="286"/>
      <c r="BR21" s="286"/>
      <c r="BS21" s="286"/>
      <c r="BT21" s="286"/>
      <c r="BU21" s="286"/>
      <c r="BV21" s="286"/>
      <c r="BW21" s="286"/>
      <c r="BX21" s="286"/>
      <c r="BY21" s="286"/>
      <c r="BZ21" s="286"/>
      <c r="CA21" s="286"/>
      <c r="CB21" s="287"/>
    </row>
    <row r="22" spans="1:80" ht="12.75" customHeight="1">
      <c r="A22" s="269"/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1"/>
      <c r="AV22" s="261"/>
      <c r="AW22" s="262"/>
      <c r="AX22" s="262"/>
      <c r="AY22" s="262"/>
      <c r="AZ22" s="262"/>
      <c r="BA22" s="262"/>
      <c r="BB22" s="262"/>
      <c r="BC22" s="262"/>
      <c r="BD22" s="262"/>
      <c r="BE22" s="262"/>
      <c r="BF22" s="262"/>
      <c r="BG22" s="262"/>
      <c r="BH22" s="262"/>
      <c r="BI22" s="262"/>
      <c r="BJ22" s="262"/>
      <c r="BK22" s="262"/>
      <c r="BL22" s="262"/>
      <c r="BM22" s="263"/>
      <c r="BN22" s="288"/>
      <c r="BO22" s="289"/>
      <c r="BP22" s="289"/>
      <c r="BQ22" s="289"/>
      <c r="BR22" s="289"/>
      <c r="BS22" s="289"/>
      <c r="BT22" s="289"/>
      <c r="BU22" s="289"/>
      <c r="BV22" s="289"/>
      <c r="BW22" s="289"/>
      <c r="BX22" s="289"/>
      <c r="BY22" s="289"/>
      <c r="BZ22" s="289"/>
      <c r="CA22" s="289"/>
      <c r="CB22" s="290"/>
    </row>
    <row r="23" spans="1:80" ht="12.75" customHeight="1">
      <c r="A23" s="264" t="s">
        <v>239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6"/>
      <c r="AV23" s="267" t="s">
        <v>238</v>
      </c>
      <c r="AW23" s="259"/>
      <c r="AX23" s="259"/>
      <c r="AY23" s="259"/>
      <c r="AZ23" s="259"/>
      <c r="BA23" s="259"/>
      <c r="BB23" s="259"/>
      <c r="BC23" s="259"/>
      <c r="BD23" s="259"/>
      <c r="BE23" s="259"/>
      <c r="BF23" s="259"/>
      <c r="BG23" s="259"/>
      <c r="BH23" s="259"/>
      <c r="BI23" s="259"/>
      <c r="BJ23" s="259"/>
      <c r="BK23" s="259"/>
      <c r="BL23" s="259"/>
      <c r="BM23" s="260"/>
      <c r="BN23" s="291">
        <v>1</v>
      </c>
      <c r="BO23" s="280"/>
      <c r="BP23" s="280"/>
      <c r="BQ23" s="280"/>
      <c r="BR23" s="280"/>
      <c r="BS23" s="280"/>
      <c r="BT23" s="280"/>
      <c r="BU23" s="280"/>
      <c r="BV23" s="280"/>
      <c r="BW23" s="280"/>
      <c r="BX23" s="280"/>
      <c r="BY23" s="280"/>
      <c r="BZ23" s="280"/>
      <c r="CA23" s="280"/>
      <c r="CB23" s="281"/>
    </row>
    <row r="24" spans="1:80" ht="12.75" customHeight="1">
      <c r="A24" s="269"/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1"/>
      <c r="AV24" s="261"/>
      <c r="AW24" s="262"/>
      <c r="AX24" s="262"/>
      <c r="AY24" s="262"/>
      <c r="AZ24" s="262"/>
      <c r="BA24" s="262"/>
      <c r="BB24" s="262"/>
      <c r="BC24" s="262"/>
      <c r="BD24" s="262"/>
      <c r="BE24" s="262"/>
      <c r="BF24" s="262"/>
      <c r="BG24" s="262"/>
      <c r="BH24" s="262"/>
      <c r="BI24" s="262"/>
      <c r="BJ24" s="262"/>
      <c r="BK24" s="262"/>
      <c r="BL24" s="262"/>
      <c r="BM24" s="263"/>
      <c r="BN24" s="282"/>
      <c r="BO24" s="283"/>
      <c r="BP24" s="283"/>
      <c r="BQ24" s="283"/>
      <c r="BR24" s="283"/>
      <c r="BS24" s="283"/>
      <c r="BT24" s="283"/>
      <c r="BU24" s="283"/>
      <c r="BV24" s="283"/>
      <c r="BW24" s="283"/>
      <c r="BX24" s="283"/>
      <c r="BY24" s="283"/>
      <c r="BZ24" s="283"/>
      <c r="CA24" s="283"/>
      <c r="CB24" s="284"/>
    </row>
    <row r="25" spans="1:80" ht="12.75" customHeight="1">
      <c r="A25" s="264" t="s">
        <v>240</v>
      </c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  <c r="AH25" s="265"/>
      <c r="AI25" s="265"/>
      <c r="AJ25" s="265"/>
      <c r="AK25" s="265"/>
      <c r="AL25" s="265"/>
      <c r="AM25" s="265"/>
      <c r="AN25" s="265"/>
      <c r="AO25" s="265"/>
      <c r="AP25" s="265"/>
      <c r="AQ25" s="265"/>
      <c r="AR25" s="265"/>
      <c r="AS25" s="265"/>
      <c r="AT25" s="265"/>
      <c r="AU25" s="266"/>
      <c r="AV25" s="267" t="s">
        <v>238</v>
      </c>
      <c r="AW25" s="259"/>
      <c r="AX25" s="259"/>
      <c r="AY25" s="259"/>
      <c r="AZ25" s="259"/>
      <c r="BA25" s="259"/>
      <c r="BB25" s="259"/>
      <c r="BC25" s="259"/>
      <c r="BD25" s="259"/>
      <c r="BE25" s="259"/>
      <c r="BF25" s="259"/>
      <c r="BG25" s="259"/>
      <c r="BH25" s="259"/>
      <c r="BI25" s="259"/>
      <c r="BJ25" s="259"/>
      <c r="BK25" s="259"/>
      <c r="BL25" s="259"/>
      <c r="BM25" s="260"/>
      <c r="BN25" s="291">
        <v>1</v>
      </c>
      <c r="BO25" s="280"/>
      <c r="BP25" s="280"/>
      <c r="BQ25" s="280"/>
      <c r="BR25" s="280"/>
      <c r="BS25" s="280"/>
      <c r="BT25" s="280"/>
      <c r="BU25" s="280"/>
      <c r="BV25" s="280"/>
      <c r="BW25" s="280"/>
      <c r="BX25" s="280"/>
      <c r="BY25" s="280"/>
      <c r="BZ25" s="280"/>
      <c r="CA25" s="280"/>
      <c r="CB25" s="281"/>
    </row>
    <row r="26" spans="1:80" ht="12.75" customHeight="1">
      <c r="A26" s="269"/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1"/>
      <c r="AV26" s="261"/>
      <c r="AW26" s="262"/>
      <c r="AX26" s="262"/>
      <c r="AY26" s="262"/>
      <c r="AZ26" s="262"/>
      <c r="BA26" s="262"/>
      <c r="BB26" s="262"/>
      <c r="BC26" s="262"/>
      <c r="BD26" s="262"/>
      <c r="BE26" s="262"/>
      <c r="BF26" s="262"/>
      <c r="BG26" s="262"/>
      <c r="BH26" s="262"/>
      <c r="BI26" s="262"/>
      <c r="BJ26" s="262"/>
      <c r="BK26" s="262"/>
      <c r="BL26" s="262"/>
      <c r="BM26" s="263"/>
      <c r="BN26" s="282"/>
      <c r="BO26" s="283"/>
      <c r="BP26" s="283"/>
      <c r="BQ26" s="283"/>
      <c r="BR26" s="283"/>
      <c r="BS26" s="283"/>
      <c r="BT26" s="283"/>
      <c r="BU26" s="283"/>
      <c r="BV26" s="283"/>
      <c r="BW26" s="283"/>
      <c r="BX26" s="283"/>
      <c r="BY26" s="283"/>
      <c r="BZ26" s="283"/>
      <c r="CA26" s="283"/>
      <c r="CB26" s="284"/>
    </row>
    <row r="27" spans="1:80" ht="12.75" customHeight="1">
      <c r="A27" s="264" t="s">
        <v>241</v>
      </c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6"/>
      <c r="AV27" s="267" t="s">
        <v>238</v>
      </c>
      <c r="AW27" s="259"/>
      <c r="AX27" s="259"/>
      <c r="AY27" s="259"/>
      <c r="AZ27" s="259"/>
      <c r="BA27" s="259"/>
      <c r="BB27" s="259"/>
      <c r="BC27" s="259"/>
      <c r="BD27" s="259"/>
      <c r="BE27" s="259"/>
      <c r="BF27" s="259"/>
      <c r="BG27" s="259"/>
      <c r="BH27" s="259"/>
      <c r="BI27" s="259"/>
      <c r="BJ27" s="259"/>
      <c r="BK27" s="259"/>
      <c r="BL27" s="259"/>
      <c r="BM27" s="260"/>
      <c r="BN27" s="279">
        <v>2.1</v>
      </c>
      <c r="BO27" s="280"/>
      <c r="BP27" s="280"/>
      <c r="BQ27" s="280"/>
      <c r="BR27" s="280"/>
      <c r="BS27" s="280"/>
      <c r="BT27" s="280"/>
      <c r="BU27" s="280"/>
      <c r="BV27" s="280"/>
      <c r="BW27" s="280"/>
      <c r="BX27" s="280"/>
      <c r="BY27" s="280"/>
      <c r="BZ27" s="280"/>
      <c r="CA27" s="280"/>
      <c r="CB27" s="281"/>
    </row>
    <row r="28" spans="1:80" ht="12.75" customHeight="1">
      <c r="A28" s="269"/>
      <c r="B28" s="270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70"/>
      <c r="AK28" s="270"/>
      <c r="AL28" s="270"/>
      <c r="AM28" s="270"/>
      <c r="AN28" s="270"/>
      <c r="AO28" s="270"/>
      <c r="AP28" s="270"/>
      <c r="AQ28" s="270"/>
      <c r="AR28" s="270"/>
      <c r="AS28" s="270"/>
      <c r="AT28" s="270"/>
      <c r="AU28" s="271"/>
      <c r="AV28" s="261"/>
      <c r="AW28" s="262"/>
      <c r="AX28" s="262"/>
      <c r="AY28" s="262"/>
      <c r="AZ28" s="262"/>
      <c r="BA28" s="262"/>
      <c r="BB28" s="262"/>
      <c r="BC28" s="262"/>
      <c r="BD28" s="262"/>
      <c r="BE28" s="262"/>
      <c r="BF28" s="262"/>
      <c r="BG28" s="262"/>
      <c r="BH28" s="262"/>
      <c r="BI28" s="262"/>
      <c r="BJ28" s="262"/>
      <c r="BK28" s="262"/>
      <c r="BL28" s="262"/>
      <c r="BM28" s="263"/>
      <c r="BN28" s="282"/>
      <c r="BO28" s="283"/>
      <c r="BP28" s="283"/>
      <c r="BQ28" s="283"/>
      <c r="BR28" s="283"/>
      <c r="BS28" s="283"/>
      <c r="BT28" s="283"/>
      <c r="BU28" s="283"/>
      <c r="BV28" s="283"/>
      <c r="BW28" s="283"/>
      <c r="BX28" s="283"/>
      <c r="BY28" s="283"/>
      <c r="BZ28" s="283"/>
      <c r="CA28" s="283"/>
      <c r="CB28" s="284"/>
    </row>
    <row r="29" spans="1:80" ht="12.75" customHeight="1">
      <c r="A29" s="264" t="s">
        <v>242</v>
      </c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65"/>
      <c r="AK29" s="265"/>
      <c r="AL29" s="265"/>
      <c r="AM29" s="265"/>
      <c r="AN29" s="265"/>
      <c r="AO29" s="265"/>
      <c r="AP29" s="265"/>
      <c r="AQ29" s="265"/>
      <c r="AR29" s="265"/>
      <c r="AS29" s="265"/>
      <c r="AT29" s="265"/>
      <c r="AU29" s="266"/>
      <c r="AV29" s="267" t="s">
        <v>243</v>
      </c>
      <c r="AW29" s="259"/>
      <c r="AX29" s="259"/>
      <c r="AY29" s="259"/>
      <c r="AZ29" s="259"/>
      <c r="BA29" s="259"/>
      <c r="BB29" s="259"/>
      <c r="BC29" s="259"/>
      <c r="BD29" s="259"/>
      <c r="BE29" s="259"/>
      <c r="BF29" s="259"/>
      <c r="BG29" s="259"/>
      <c r="BH29" s="259"/>
      <c r="BI29" s="259"/>
      <c r="BJ29" s="259"/>
      <c r="BK29" s="259"/>
      <c r="BL29" s="259"/>
      <c r="BM29" s="260"/>
      <c r="BN29" s="291">
        <v>2.0499999999999998</v>
      </c>
      <c r="BO29" s="280"/>
      <c r="BP29" s="280"/>
      <c r="BQ29" s="280"/>
      <c r="BR29" s="280"/>
      <c r="BS29" s="280"/>
      <c r="BT29" s="280"/>
      <c r="BU29" s="280"/>
      <c r="BV29" s="280"/>
      <c r="BW29" s="280"/>
      <c r="BX29" s="280"/>
      <c r="BY29" s="280"/>
      <c r="BZ29" s="280"/>
      <c r="CA29" s="280"/>
      <c r="CB29" s="281"/>
    </row>
    <row r="30" spans="1:80" ht="12.75" customHeight="1">
      <c r="A30" s="269"/>
      <c r="B30" s="270"/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0"/>
      <c r="AM30" s="270"/>
      <c r="AN30" s="270"/>
      <c r="AO30" s="270"/>
      <c r="AP30" s="270"/>
      <c r="AQ30" s="270"/>
      <c r="AR30" s="270"/>
      <c r="AS30" s="270"/>
      <c r="AT30" s="270"/>
      <c r="AU30" s="271"/>
      <c r="AV30" s="261"/>
      <c r="AW30" s="262"/>
      <c r="AX30" s="262"/>
      <c r="AY30" s="262"/>
      <c r="AZ30" s="262"/>
      <c r="BA30" s="262"/>
      <c r="BB30" s="262"/>
      <c r="BC30" s="262"/>
      <c r="BD30" s="262"/>
      <c r="BE30" s="262"/>
      <c r="BF30" s="262"/>
      <c r="BG30" s="262"/>
      <c r="BH30" s="262"/>
      <c r="BI30" s="262"/>
      <c r="BJ30" s="262"/>
      <c r="BK30" s="262"/>
      <c r="BL30" s="262"/>
      <c r="BM30" s="263"/>
      <c r="BN30" s="282"/>
      <c r="BO30" s="283"/>
      <c r="BP30" s="283"/>
      <c r="BQ30" s="283"/>
      <c r="BR30" s="283"/>
      <c r="BS30" s="283"/>
      <c r="BT30" s="283"/>
      <c r="BU30" s="283"/>
      <c r="BV30" s="283"/>
      <c r="BW30" s="283"/>
      <c r="BX30" s="283"/>
      <c r="BY30" s="283"/>
      <c r="BZ30" s="283"/>
      <c r="CA30" s="283"/>
      <c r="CB30" s="284"/>
    </row>
    <row r="31" spans="1:80" ht="12.75" customHeight="1">
      <c r="A31" s="264" t="s">
        <v>244</v>
      </c>
      <c r="B31" s="265"/>
      <c r="C31" s="265"/>
      <c r="D31" s="265"/>
      <c r="E31" s="265"/>
      <c r="F31" s="265"/>
      <c r="G31" s="265"/>
      <c r="H31" s="265"/>
      <c r="I31" s="265"/>
      <c r="J31" s="265"/>
      <c r="K31" s="265"/>
      <c r="L31" s="265"/>
      <c r="M31" s="265"/>
      <c r="N31" s="265"/>
      <c r="O31" s="265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5"/>
      <c r="AA31" s="265"/>
      <c r="AB31" s="265"/>
      <c r="AC31" s="265"/>
      <c r="AD31" s="265"/>
      <c r="AE31" s="265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6"/>
      <c r="AV31" s="267" t="s">
        <v>243</v>
      </c>
      <c r="AW31" s="259"/>
      <c r="AX31" s="259"/>
      <c r="AY31" s="259"/>
      <c r="AZ31" s="259"/>
      <c r="BA31" s="259"/>
      <c r="BB31" s="259"/>
      <c r="BC31" s="259"/>
      <c r="BD31" s="259"/>
      <c r="BE31" s="259"/>
      <c r="BF31" s="259"/>
      <c r="BG31" s="259"/>
      <c r="BH31" s="259"/>
      <c r="BI31" s="259"/>
      <c r="BJ31" s="259"/>
      <c r="BK31" s="259"/>
      <c r="BL31" s="259"/>
      <c r="BM31" s="260"/>
      <c r="BN31" s="279">
        <v>1.07</v>
      </c>
      <c r="BO31" s="280"/>
      <c r="BP31" s="280"/>
      <c r="BQ31" s="280"/>
      <c r="BR31" s="280"/>
      <c r="BS31" s="280"/>
      <c r="BT31" s="280"/>
      <c r="BU31" s="280"/>
      <c r="BV31" s="280"/>
      <c r="BW31" s="280"/>
      <c r="BX31" s="280"/>
      <c r="BY31" s="280"/>
      <c r="BZ31" s="280"/>
      <c r="CA31" s="280"/>
      <c r="CB31" s="281"/>
    </row>
    <row r="32" spans="1:80" ht="12.75" customHeight="1">
      <c r="A32" s="269"/>
      <c r="B32" s="270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0"/>
      <c r="AQ32" s="270"/>
      <c r="AR32" s="270"/>
      <c r="AS32" s="270"/>
      <c r="AT32" s="270"/>
      <c r="AU32" s="271"/>
      <c r="AV32" s="261"/>
      <c r="AW32" s="262"/>
      <c r="AX32" s="262"/>
      <c r="AY32" s="262"/>
      <c r="AZ32" s="262"/>
      <c r="BA32" s="262"/>
      <c r="BB32" s="262"/>
      <c r="BC32" s="262"/>
      <c r="BD32" s="262"/>
      <c r="BE32" s="262"/>
      <c r="BF32" s="262"/>
      <c r="BG32" s="262"/>
      <c r="BH32" s="262"/>
      <c r="BI32" s="262"/>
      <c r="BJ32" s="262"/>
      <c r="BK32" s="262"/>
      <c r="BL32" s="262"/>
      <c r="BM32" s="263"/>
      <c r="BN32" s="282"/>
      <c r="BO32" s="283"/>
      <c r="BP32" s="283"/>
      <c r="BQ32" s="283"/>
      <c r="BR32" s="283"/>
      <c r="BS32" s="283"/>
      <c r="BT32" s="283"/>
      <c r="BU32" s="283"/>
      <c r="BV32" s="283"/>
      <c r="BW32" s="283"/>
      <c r="BX32" s="283"/>
      <c r="BY32" s="283"/>
      <c r="BZ32" s="283"/>
      <c r="CA32" s="283"/>
      <c r="CB32" s="284"/>
    </row>
    <row r="33" spans="1:80" ht="12.75" customHeight="1">
      <c r="A33" s="264" t="s">
        <v>245</v>
      </c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5"/>
      <c r="AE33" s="265"/>
      <c r="AF33" s="265"/>
      <c r="AG33" s="265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/>
      <c r="AU33" s="266"/>
      <c r="AV33" s="267" t="s">
        <v>246</v>
      </c>
      <c r="AW33" s="259"/>
      <c r="AX33" s="259"/>
      <c r="AY33" s="259"/>
      <c r="AZ33" s="259"/>
      <c r="BA33" s="259"/>
      <c r="BB33" s="259"/>
      <c r="BC33" s="259"/>
      <c r="BD33" s="259"/>
      <c r="BE33" s="259"/>
      <c r="BF33" s="259"/>
      <c r="BG33" s="259"/>
      <c r="BH33" s="259"/>
      <c r="BI33" s="259"/>
      <c r="BJ33" s="259"/>
      <c r="BK33" s="259"/>
      <c r="BL33" s="259"/>
      <c r="BM33" s="260"/>
      <c r="BN33" s="291">
        <v>1</v>
      </c>
      <c r="BO33" s="280"/>
      <c r="BP33" s="280"/>
      <c r="BQ33" s="280"/>
      <c r="BR33" s="280"/>
      <c r="BS33" s="280"/>
      <c r="BT33" s="280"/>
      <c r="BU33" s="280"/>
      <c r="BV33" s="280"/>
      <c r="BW33" s="280"/>
      <c r="BX33" s="280"/>
      <c r="BY33" s="280"/>
      <c r="BZ33" s="280"/>
      <c r="CA33" s="280"/>
      <c r="CB33" s="281"/>
    </row>
    <row r="34" spans="1:80" ht="12.75" customHeight="1">
      <c r="A34" s="269" t="s">
        <v>247</v>
      </c>
      <c r="B34" s="270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  <c r="AL34" s="270"/>
      <c r="AM34" s="270"/>
      <c r="AN34" s="270"/>
      <c r="AO34" s="270"/>
      <c r="AP34" s="270"/>
      <c r="AQ34" s="270"/>
      <c r="AR34" s="270"/>
      <c r="AS34" s="270"/>
      <c r="AT34" s="270"/>
      <c r="AU34" s="271"/>
      <c r="AV34" s="261"/>
      <c r="AW34" s="262"/>
      <c r="AX34" s="262"/>
      <c r="AY34" s="262"/>
      <c r="AZ34" s="262"/>
      <c r="BA34" s="262"/>
      <c r="BB34" s="262"/>
      <c r="BC34" s="262"/>
      <c r="BD34" s="262"/>
      <c r="BE34" s="262"/>
      <c r="BF34" s="262"/>
      <c r="BG34" s="262"/>
      <c r="BH34" s="262"/>
      <c r="BI34" s="262"/>
      <c r="BJ34" s="262"/>
      <c r="BK34" s="262"/>
      <c r="BL34" s="262"/>
      <c r="BM34" s="263"/>
      <c r="BN34" s="282"/>
      <c r="BO34" s="283"/>
      <c r="BP34" s="283"/>
      <c r="BQ34" s="283"/>
      <c r="BR34" s="283"/>
      <c r="BS34" s="283"/>
      <c r="BT34" s="283"/>
      <c r="BU34" s="283"/>
      <c r="BV34" s="283"/>
      <c r="BW34" s="283"/>
      <c r="BX34" s="283"/>
      <c r="BY34" s="283"/>
      <c r="BZ34" s="283"/>
      <c r="CA34" s="283"/>
      <c r="CB34" s="284"/>
    </row>
    <row r="35" spans="1:80" ht="12.75" customHeight="1">
      <c r="A35" s="264" t="s">
        <v>245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6"/>
      <c r="AV35" s="267" t="s">
        <v>246</v>
      </c>
      <c r="AW35" s="259"/>
      <c r="AX35" s="259"/>
      <c r="AY35" s="259"/>
      <c r="AZ35" s="259"/>
      <c r="BA35" s="259"/>
      <c r="BB35" s="259"/>
      <c r="BC35" s="259"/>
      <c r="BD35" s="259"/>
      <c r="BE35" s="259"/>
      <c r="BF35" s="259"/>
      <c r="BG35" s="259"/>
      <c r="BH35" s="259"/>
      <c r="BI35" s="259"/>
      <c r="BJ35" s="259"/>
      <c r="BK35" s="259"/>
      <c r="BL35" s="259"/>
      <c r="BM35" s="260"/>
      <c r="BN35" s="291">
        <v>1</v>
      </c>
      <c r="BO35" s="280"/>
      <c r="BP35" s="280"/>
      <c r="BQ35" s="280"/>
      <c r="BR35" s="280"/>
      <c r="BS35" s="280"/>
      <c r="BT35" s="280"/>
      <c r="BU35" s="280"/>
      <c r="BV35" s="280"/>
      <c r="BW35" s="280"/>
      <c r="BX35" s="280"/>
      <c r="BY35" s="280"/>
      <c r="BZ35" s="280"/>
      <c r="CA35" s="280"/>
      <c r="CB35" s="281"/>
    </row>
    <row r="36" spans="1:80" ht="12.75" customHeight="1">
      <c r="A36" s="269" t="s">
        <v>248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0"/>
      <c r="AP36" s="270"/>
      <c r="AQ36" s="270"/>
      <c r="AR36" s="270"/>
      <c r="AS36" s="270"/>
      <c r="AT36" s="270"/>
      <c r="AU36" s="271"/>
      <c r="AV36" s="261"/>
      <c r="AW36" s="262"/>
      <c r="AX36" s="262"/>
      <c r="AY36" s="262"/>
      <c r="AZ36" s="262"/>
      <c r="BA36" s="262"/>
      <c r="BB36" s="262"/>
      <c r="BC36" s="262"/>
      <c r="BD36" s="262"/>
      <c r="BE36" s="262"/>
      <c r="BF36" s="262"/>
      <c r="BG36" s="262"/>
      <c r="BH36" s="262"/>
      <c r="BI36" s="262"/>
      <c r="BJ36" s="262"/>
      <c r="BK36" s="262"/>
      <c r="BL36" s="262"/>
      <c r="BM36" s="263"/>
      <c r="BN36" s="282"/>
      <c r="BO36" s="283"/>
      <c r="BP36" s="283"/>
      <c r="BQ36" s="283"/>
      <c r="BR36" s="283"/>
      <c r="BS36" s="283"/>
      <c r="BT36" s="283"/>
      <c r="BU36" s="283"/>
      <c r="BV36" s="283"/>
      <c r="BW36" s="283"/>
      <c r="BX36" s="283"/>
      <c r="BY36" s="283"/>
      <c r="BZ36" s="283"/>
      <c r="CA36" s="283"/>
      <c r="CB36" s="284"/>
    </row>
    <row r="37" spans="1:80" ht="12.75" customHeight="1">
      <c r="A37" s="264" t="s">
        <v>245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5"/>
      <c r="AO37" s="265"/>
      <c r="AP37" s="265"/>
      <c r="AQ37" s="265"/>
      <c r="AR37" s="265"/>
      <c r="AS37" s="265"/>
      <c r="AT37" s="265"/>
      <c r="AU37" s="266"/>
      <c r="AV37" s="267" t="s">
        <v>246</v>
      </c>
      <c r="AW37" s="259"/>
      <c r="AX37" s="259"/>
      <c r="AY37" s="259"/>
      <c r="AZ37" s="259"/>
      <c r="BA37" s="259"/>
      <c r="BB37" s="259"/>
      <c r="BC37" s="259"/>
      <c r="BD37" s="259"/>
      <c r="BE37" s="259"/>
      <c r="BF37" s="259"/>
      <c r="BG37" s="259"/>
      <c r="BH37" s="259"/>
      <c r="BI37" s="259"/>
      <c r="BJ37" s="259"/>
      <c r="BK37" s="259"/>
      <c r="BL37" s="259"/>
      <c r="BM37" s="260"/>
      <c r="BN37" s="291"/>
      <c r="BO37" s="280"/>
      <c r="BP37" s="280"/>
      <c r="BQ37" s="280"/>
      <c r="BR37" s="280"/>
      <c r="BS37" s="280"/>
      <c r="BT37" s="280"/>
      <c r="BU37" s="280"/>
      <c r="BV37" s="280"/>
      <c r="BW37" s="280"/>
      <c r="BX37" s="280"/>
      <c r="BY37" s="280"/>
      <c r="BZ37" s="280"/>
      <c r="CA37" s="280"/>
      <c r="CB37" s="281"/>
    </row>
    <row r="38" spans="1:80" ht="12.75" customHeight="1">
      <c r="A38" s="269" t="s">
        <v>249</v>
      </c>
      <c r="B38" s="270"/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  <c r="AS38" s="270"/>
      <c r="AT38" s="270"/>
      <c r="AU38" s="271"/>
      <c r="AV38" s="261"/>
      <c r="AW38" s="262"/>
      <c r="AX38" s="262"/>
      <c r="AY38" s="262"/>
      <c r="AZ38" s="262"/>
      <c r="BA38" s="262"/>
      <c r="BB38" s="262"/>
      <c r="BC38" s="262"/>
      <c r="BD38" s="262"/>
      <c r="BE38" s="262"/>
      <c r="BF38" s="262"/>
      <c r="BG38" s="262"/>
      <c r="BH38" s="262"/>
      <c r="BI38" s="262"/>
      <c r="BJ38" s="262"/>
      <c r="BK38" s="262"/>
      <c r="BL38" s="262"/>
      <c r="BM38" s="263"/>
      <c r="BN38" s="282"/>
      <c r="BO38" s="283"/>
      <c r="BP38" s="283"/>
      <c r="BQ38" s="283"/>
      <c r="BR38" s="283"/>
      <c r="BS38" s="283"/>
      <c r="BT38" s="283"/>
      <c r="BU38" s="283"/>
      <c r="BV38" s="283"/>
      <c r="BW38" s="283"/>
      <c r="BX38" s="283"/>
      <c r="BY38" s="283"/>
      <c r="BZ38" s="283"/>
      <c r="CA38" s="283"/>
      <c r="CB38" s="284"/>
    </row>
    <row r="39" spans="1:80" ht="12.75" customHeight="1">
      <c r="A39" s="264" t="s">
        <v>250</v>
      </c>
      <c r="B39" s="26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6"/>
      <c r="AV39" s="267" t="s">
        <v>246</v>
      </c>
      <c r="AW39" s="259"/>
      <c r="AX39" s="259"/>
      <c r="AY39" s="259"/>
      <c r="AZ39" s="259"/>
      <c r="BA39" s="259"/>
      <c r="BB39" s="259"/>
      <c r="BC39" s="259"/>
      <c r="BD39" s="259"/>
      <c r="BE39" s="259"/>
      <c r="BF39" s="259"/>
      <c r="BG39" s="259"/>
      <c r="BH39" s="259"/>
      <c r="BI39" s="259"/>
      <c r="BJ39" s="259"/>
      <c r="BK39" s="259"/>
      <c r="BL39" s="259"/>
      <c r="BM39" s="260"/>
      <c r="BN39" s="291"/>
      <c r="BO39" s="280"/>
      <c r="BP39" s="280"/>
      <c r="BQ39" s="280"/>
      <c r="BR39" s="280"/>
      <c r="BS39" s="280"/>
      <c r="BT39" s="280"/>
      <c r="BU39" s="280"/>
      <c r="BV39" s="280"/>
      <c r="BW39" s="280"/>
      <c r="BX39" s="280"/>
      <c r="BY39" s="280"/>
      <c r="BZ39" s="280"/>
      <c r="CA39" s="280"/>
      <c r="CB39" s="281"/>
    </row>
    <row r="40" spans="1:80" ht="12.75" customHeight="1">
      <c r="A40" s="298" t="s">
        <v>251</v>
      </c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299"/>
      <c r="AM40" s="299"/>
      <c r="AN40" s="299"/>
      <c r="AO40" s="299"/>
      <c r="AP40" s="299"/>
      <c r="AQ40" s="299"/>
      <c r="AR40" s="299"/>
      <c r="AS40" s="299"/>
      <c r="AT40" s="299"/>
      <c r="AU40" s="300"/>
      <c r="AV40" s="292"/>
      <c r="AW40" s="293"/>
      <c r="AX40" s="293"/>
      <c r="AY40" s="293"/>
      <c r="AZ40" s="293"/>
      <c r="BA40" s="293"/>
      <c r="BB40" s="293"/>
      <c r="BC40" s="293"/>
      <c r="BD40" s="293"/>
      <c r="BE40" s="293"/>
      <c r="BF40" s="293"/>
      <c r="BG40" s="293"/>
      <c r="BH40" s="293"/>
      <c r="BI40" s="293"/>
      <c r="BJ40" s="293"/>
      <c r="BK40" s="293"/>
      <c r="BL40" s="293"/>
      <c r="BM40" s="294"/>
      <c r="BN40" s="295"/>
      <c r="BO40" s="296"/>
      <c r="BP40" s="296"/>
      <c r="BQ40" s="296"/>
      <c r="BR40" s="296"/>
      <c r="BS40" s="296"/>
      <c r="BT40" s="296"/>
      <c r="BU40" s="296"/>
      <c r="BV40" s="296"/>
      <c r="BW40" s="296"/>
      <c r="BX40" s="296"/>
      <c r="BY40" s="296"/>
      <c r="BZ40" s="296"/>
      <c r="CA40" s="296"/>
      <c r="CB40" s="297"/>
    </row>
    <row r="41" spans="1:80" ht="12.75" customHeight="1">
      <c r="A41" s="269" t="s">
        <v>252</v>
      </c>
      <c r="B41" s="270"/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  <c r="AM41" s="270"/>
      <c r="AN41" s="270"/>
      <c r="AO41" s="270"/>
      <c r="AP41" s="270"/>
      <c r="AQ41" s="270"/>
      <c r="AR41" s="270"/>
      <c r="AS41" s="270"/>
      <c r="AT41" s="270"/>
      <c r="AU41" s="271"/>
      <c r="AV41" s="261"/>
      <c r="AW41" s="262"/>
      <c r="AX41" s="262"/>
      <c r="AY41" s="262"/>
      <c r="AZ41" s="262"/>
      <c r="BA41" s="262"/>
      <c r="BB41" s="262"/>
      <c r="BC41" s="262"/>
      <c r="BD41" s="262"/>
      <c r="BE41" s="262"/>
      <c r="BF41" s="262"/>
      <c r="BG41" s="262"/>
      <c r="BH41" s="262"/>
      <c r="BI41" s="262"/>
      <c r="BJ41" s="262"/>
      <c r="BK41" s="262"/>
      <c r="BL41" s="262"/>
      <c r="BM41" s="263"/>
      <c r="BN41" s="282"/>
      <c r="BO41" s="283"/>
      <c r="BP41" s="283"/>
      <c r="BQ41" s="283"/>
      <c r="BR41" s="283"/>
      <c r="BS41" s="283"/>
      <c r="BT41" s="283"/>
      <c r="BU41" s="283"/>
      <c r="BV41" s="283"/>
      <c r="BW41" s="283"/>
      <c r="BX41" s="283"/>
      <c r="BY41" s="283"/>
      <c r="BZ41" s="283"/>
      <c r="CA41" s="283"/>
      <c r="CB41" s="284"/>
    </row>
    <row r="42" spans="1:80" ht="12.75" customHeight="1">
      <c r="A42" s="264" t="s">
        <v>250</v>
      </c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  <c r="AJ42" s="265"/>
      <c r="AK42" s="265"/>
      <c r="AL42" s="265"/>
      <c r="AM42" s="265"/>
      <c r="AN42" s="265"/>
      <c r="AO42" s="265"/>
      <c r="AP42" s="265"/>
      <c r="AQ42" s="265"/>
      <c r="AR42" s="265"/>
      <c r="AS42" s="265"/>
      <c r="AT42" s="265"/>
      <c r="AU42" s="266"/>
      <c r="AV42" s="267" t="s">
        <v>246</v>
      </c>
      <c r="AW42" s="259"/>
      <c r="AX42" s="259"/>
      <c r="AY42" s="259"/>
      <c r="AZ42" s="259"/>
      <c r="BA42" s="259"/>
      <c r="BB42" s="259"/>
      <c r="BC42" s="259"/>
      <c r="BD42" s="259"/>
      <c r="BE42" s="259"/>
      <c r="BF42" s="259"/>
      <c r="BG42" s="259"/>
      <c r="BH42" s="259"/>
      <c r="BI42" s="259"/>
      <c r="BJ42" s="259"/>
      <c r="BK42" s="259"/>
      <c r="BL42" s="259"/>
      <c r="BM42" s="260"/>
      <c r="BN42" s="291">
        <v>1</v>
      </c>
      <c r="BO42" s="280"/>
      <c r="BP42" s="280"/>
      <c r="BQ42" s="280"/>
      <c r="BR42" s="280"/>
      <c r="BS42" s="280"/>
      <c r="BT42" s="280"/>
      <c r="BU42" s="280"/>
      <c r="BV42" s="280"/>
      <c r="BW42" s="280"/>
      <c r="BX42" s="280"/>
      <c r="BY42" s="280"/>
      <c r="BZ42" s="280"/>
      <c r="CA42" s="280"/>
      <c r="CB42" s="281"/>
    </row>
    <row r="43" spans="1:80" ht="12.75" customHeight="1">
      <c r="A43" s="269" t="s">
        <v>253</v>
      </c>
      <c r="B43" s="270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  <c r="AM43" s="270"/>
      <c r="AN43" s="270"/>
      <c r="AO43" s="270"/>
      <c r="AP43" s="270"/>
      <c r="AQ43" s="270"/>
      <c r="AR43" s="270"/>
      <c r="AS43" s="270"/>
      <c r="AT43" s="270"/>
      <c r="AU43" s="271"/>
      <c r="AV43" s="261"/>
      <c r="AW43" s="262"/>
      <c r="AX43" s="262"/>
      <c r="AY43" s="262"/>
      <c r="AZ43" s="262"/>
      <c r="BA43" s="262"/>
      <c r="BB43" s="262"/>
      <c r="BC43" s="262"/>
      <c r="BD43" s="262"/>
      <c r="BE43" s="262"/>
      <c r="BF43" s="262"/>
      <c r="BG43" s="262"/>
      <c r="BH43" s="262"/>
      <c r="BI43" s="262"/>
      <c r="BJ43" s="262"/>
      <c r="BK43" s="262"/>
      <c r="BL43" s="262"/>
      <c r="BM43" s="263"/>
      <c r="BN43" s="282"/>
      <c r="BO43" s="283"/>
      <c r="BP43" s="283"/>
      <c r="BQ43" s="283"/>
      <c r="BR43" s="283"/>
      <c r="BS43" s="283"/>
      <c r="BT43" s="283"/>
      <c r="BU43" s="283"/>
      <c r="BV43" s="283"/>
      <c r="BW43" s="283"/>
      <c r="BX43" s="283"/>
      <c r="BY43" s="283"/>
      <c r="BZ43" s="283"/>
      <c r="CA43" s="283"/>
      <c r="CB43" s="284"/>
    </row>
    <row r="44" spans="1:80" ht="12.75" customHeight="1">
      <c r="A44" s="264" t="s">
        <v>250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6"/>
      <c r="AV44" s="267" t="s">
        <v>246</v>
      </c>
      <c r="AW44" s="259"/>
      <c r="AX44" s="259"/>
      <c r="AY44" s="259"/>
      <c r="AZ44" s="259"/>
      <c r="BA44" s="259"/>
      <c r="BB44" s="259"/>
      <c r="BC44" s="259"/>
      <c r="BD44" s="259"/>
      <c r="BE44" s="259"/>
      <c r="BF44" s="259"/>
      <c r="BG44" s="259"/>
      <c r="BH44" s="259"/>
      <c r="BI44" s="259"/>
      <c r="BJ44" s="259"/>
      <c r="BK44" s="259"/>
      <c r="BL44" s="259"/>
      <c r="BM44" s="260"/>
      <c r="BN44" s="279">
        <v>1</v>
      </c>
      <c r="BO44" s="280"/>
      <c r="BP44" s="280"/>
      <c r="BQ44" s="280"/>
      <c r="BR44" s="280"/>
      <c r="BS44" s="280"/>
      <c r="BT44" s="280"/>
      <c r="BU44" s="280"/>
      <c r="BV44" s="280"/>
      <c r="BW44" s="280"/>
      <c r="BX44" s="280"/>
      <c r="BY44" s="280"/>
      <c r="BZ44" s="280"/>
      <c r="CA44" s="280"/>
      <c r="CB44" s="281"/>
    </row>
    <row r="45" spans="1:80" ht="12.75" customHeight="1">
      <c r="A45" s="269" t="s">
        <v>254</v>
      </c>
      <c r="B45" s="270"/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70"/>
      <c r="AK45" s="270"/>
      <c r="AL45" s="270"/>
      <c r="AM45" s="270"/>
      <c r="AN45" s="270"/>
      <c r="AO45" s="270"/>
      <c r="AP45" s="270"/>
      <c r="AQ45" s="270"/>
      <c r="AR45" s="270"/>
      <c r="AS45" s="270"/>
      <c r="AT45" s="270"/>
      <c r="AU45" s="271"/>
      <c r="AV45" s="261"/>
      <c r="AW45" s="262"/>
      <c r="AX45" s="262"/>
      <c r="AY45" s="262"/>
      <c r="AZ45" s="262"/>
      <c r="BA45" s="262"/>
      <c r="BB45" s="262"/>
      <c r="BC45" s="262"/>
      <c r="BD45" s="262"/>
      <c r="BE45" s="262"/>
      <c r="BF45" s="262"/>
      <c r="BG45" s="262"/>
      <c r="BH45" s="262"/>
      <c r="BI45" s="262"/>
      <c r="BJ45" s="262"/>
      <c r="BK45" s="262"/>
      <c r="BL45" s="262"/>
      <c r="BM45" s="263"/>
      <c r="BN45" s="282"/>
      <c r="BO45" s="283"/>
      <c r="BP45" s="283"/>
      <c r="BQ45" s="283"/>
      <c r="BR45" s="283"/>
      <c r="BS45" s="283"/>
      <c r="BT45" s="283"/>
      <c r="BU45" s="283"/>
      <c r="BV45" s="283"/>
      <c r="BW45" s="283"/>
      <c r="BX45" s="283"/>
      <c r="BY45" s="283"/>
      <c r="BZ45" s="283"/>
      <c r="CA45" s="283"/>
      <c r="CB45" s="284"/>
    </row>
    <row r="46" spans="1:80" ht="12.75" customHeight="1">
      <c r="A46" s="264" t="s">
        <v>250</v>
      </c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/>
      <c r="AJ46" s="265"/>
      <c r="AK46" s="265"/>
      <c r="AL46" s="265"/>
      <c r="AM46" s="265"/>
      <c r="AN46" s="265"/>
      <c r="AO46" s="265"/>
      <c r="AP46" s="265"/>
      <c r="AQ46" s="265"/>
      <c r="AR46" s="265"/>
      <c r="AS46" s="265"/>
      <c r="AT46" s="265"/>
      <c r="AU46" s="266"/>
      <c r="AV46" s="267" t="s">
        <v>246</v>
      </c>
      <c r="AW46" s="259"/>
      <c r="AX46" s="259"/>
      <c r="AY46" s="259"/>
      <c r="AZ46" s="259"/>
      <c r="BA46" s="259"/>
      <c r="BB46" s="259"/>
      <c r="BC46" s="259"/>
      <c r="BD46" s="259"/>
      <c r="BE46" s="259"/>
      <c r="BF46" s="259"/>
      <c r="BG46" s="259"/>
      <c r="BH46" s="259"/>
      <c r="BI46" s="259"/>
      <c r="BJ46" s="259"/>
      <c r="BK46" s="259"/>
      <c r="BL46" s="259"/>
      <c r="BM46" s="260"/>
      <c r="BN46" s="291"/>
      <c r="BO46" s="280"/>
      <c r="BP46" s="280"/>
      <c r="BQ46" s="280"/>
      <c r="BR46" s="280"/>
      <c r="BS46" s="280"/>
      <c r="BT46" s="280"/>
      <c r="BU46" s="280"/>
      <c r="BV46" s="280"/>
      <c r="BW46" s="280"/>
      <c r="BX46" s="280"/>
      <c r="BY46" s="280"/>
      <c r="BZ46" s="280"/>
      <c r="CA46" s="280"/>
      <c r="CB46" s="281"/>
    </row>
    <row r="47" spans="1:80" ht="12.75" customHeight="1">
      <c r="A47" s="269" t="s">
        <v>255</v>
      </c>
      <c r="B47" s="270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0"/>
      <c r="AQ47" s="270"/>
      <c r="AR47" s="270"/>
      <c r="AS47" s="270"/>
      <c r="AT47" s="270"/>
      <c r="AU47" s="271"/>
      <c r="AV47" s="261"/>
      <c r="AW47" s="262"/>
      <c r="AX47" s="262"/>
      <c r="AY47" s="262"/>
      <c r="AZ47" s="262"/>
      <c r="BA47" s="262"/>
      <c r="BB47" s="262"/>
      <c r="BC47" s="262"/>
      <c r="BD47" s="262"/>
      <c r="BE47" s="262"/>
      <c r="BF47" s="262"/>
      <c r="BG47" s="262"/>
      <c r="BH47" s="262"/>
      <c r="BI47" s="262"/>
      <c r="BJ47" s="262"/>
      <c r="BK47" s="262"/>
      <c r="BL47" s="262"/>
      <c r="BM47" s="263"/>
      <c r="BN47" s="282"/>
      <c r="BO47" s="283"/>
      <c r="BP47" s="283"/>
      <c r="BQ47" s="283"/>
      <c r="BR47" s="283"/>
      <c r="BS47" s="283"/>
      <c r="BT47" s="283"/>
      <c r="BU47" s="283"/>
      <c r="BV47" s="283"/>
      <c r="BW47" s="283"/>
      <c r="BX47" s="283"/>
      <c r="BY47" s="283"/>
      <c r="BZ47" s="283"/>
      <c r="CA47" s="283"/>
      <c r="CB47" s="284"/>
    </row>
    <row r="48" spans="1:80" ht="45.75" customHeight="1">
      <c r="A48" s="256" t="s">
        <v>5</v>
      </c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 t="s">
        <v>257</v>
      </c>
      <c r="AE48" s="256"/>
      <c r="AF48" s="256"/>
      <c r="AG48" s="256"/>
      <c r="AH48" s="256"/>
      <c r="AI48" s="256"/>
      <c r="AJ48" s="256"/>
      <c r="AK48" s="256"/>
      <c r="AL48" s="256"/>
      <c r="AM48" s="256"/>
      <c r="AN48" s="256"/>
      <c r="AO48" s="256"/>
      <c r="AP48" s="256"/>
      <c r="AQ48" s="256"/>
      <c r="AR48" s="256"/>
      <c r="AS48" s="256"/>
      <c r="AT48" s="256"/>
      <c r="AU48" s="256"/>
      <c r="AV48" s="256"/>
      <c r="AW48" s="256"/>
      <c r="AX48" s="256"/>
      <c r="AY48" s="256"/>
      <c r="AZ48" s="256"/>
      <c r="BA48" s="256"/>
      <c r="BB48" s="256"/>
      <c r="BC48" s="256"/>
      <c r="BD48" s="256"/>
      <c r="BE48" s="256"/>
      <c r="BF48" s="256"/>
      <c r="BG48" s="256"/>
      <c r="BH48" s="256"/>
      <c r="BI48" s="256"/>
      <c r="BJ48" s="256"/>
      <c r="BK48" s="256"/>
      <c r="BL48" s="256"/>
      <c r="BM48" s="256"/>
      <c r="BN48" s="256"/>
      <c r="BO48" s="256"/>
      <c r="BP48" s="256"/>
      <c r="BQ48" s="256"/>
      <c r="BR48" s="256"/>
      <c r="BS48" s="256"/>
      <c r="BT48" s="256"/>
      <c r="BU48" s="256"/>
      <c r="BV48" s="256"/>
      <c r="BW48" s="256"/>
      <c r="BX48" s="256"/>
      <c r="BY48" s="256"/>
      <c r="BZ48" s="256"/>
      <c r="CA48" s="256"/>
      <c r="CB48" s="256"/>
    </row>
    <row r="49" spans="1:80" s="131" customFormat="1" ht="10.5">
      <c r="A49" s="301" t="s">
        <v>207</v>
      </c>
      <c r="B49" s="301"/>
      <c r="C49" s="301"/>
      <c r="D49" s="301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 t="s">
        <v>256</v>
      </c>
      <c r="AE49" s="301"/>
      <c r="AF49" s="301"/>
      <c r="AG49" s="301"/>
      <c r="AH49" s="301"/>
      <c r="AI49" s="301"/>
      <c r="AJ49" s="301"/>
      <c r="AK49" s="301"/>
      <c r="AL49" s="301"/>
      <c r="AM49" s="301"/>
      <c r="AN49" s="301"/>
      <c r="AO49" s="301"/>
      <c r="AP49" s="301"/>
      <c r="AQ49" s="301"/>
      <c r="AR49" s="301"/>
      <c r="AS49" s="301"/>
      <c r="AT49" s="301"/>
      <c r="AU49" s="301"/>
      <c r="AV49" s="301"/>
      <c r="AW49" s="301"/>
      <c r="AX49" s="301"/>
      <c r="AY49" s="301"/>
      <c r="AZ49" s="301"/>
      <c r="BA49" s="301"/>
      <c r="BB49" s="301"/>
      <c r="BC49" s="301"/>
      <c r="BD49" s="301"/>
      <c r="BE49" s="301"/>
      <c r="BF49" s="301"/>
      <c r="BG49" s="301"/>
      <c r="BH49" s="301"/>
      <c r="BI49" s="301"/>
      <c r="BJ49" s="301" t="s">
        <v>19</v>
      </c>
      <c r="BK49" s="301"/>
      <c r="BL49" s="301"/>
      <c r="BM49" s="301"/>
      <c r="BN49" s="301"/>
      <c r="BO49" s="301"/>
      <c r="BP49" s="301"/>
      <c r="BQ49" s="301"/>
      <c r="BR49" s="301"/>
      <c r="BS49" s="301"/>
      <c r="BT49" s="301"/>
      <c r="BU49" s="301"/>
      <c r="BV49" s="301"/>
      <c r="BW49" s="301"/>
      <c r="BX49" s="301"/>
      <c r="BY49" s="301"/>
      <c r="BZ49" s="301"/>
      <c r="CA49" s="301"/>
      <c r="CB49" s="301"/>
    </row>
  </sheetData>
  <mergeCells count="92">
    <mergeCell ref="A49:AC49"/>
    <mergeCell ref="AD49:BI49"/>
    <mergeCell ref="BJ49:CB49"/>
    <mergeCell ref="A46:AU46"/>
    <mergeCell ref="AV46:BM47"/>
    <mergeCell ref="BN46:CB47"/>
    <mergeCell ref="A47:AU47"/>
    <mergeCell ref="A48:AC48"/>
    <mergeCell ref="AD48:BI48"/>
    <mergeCell ref="BJ48:CB48"/>
    <mergeCell ref="A44:AU44"/>
    <mergeCell ref="AV44:BM45"/>
    <mergeCell ref="BN44:CB45"/>
    <mergeCell ref="A45:AU45"/>
    <mergeCell ref="A42:AU42"/>
    <mergeCell ref="AV42:BM43"/>
    <mergeCell ref="BN42:CB43"/>
    <mergeCell ref="A43:AU43"/>
    <mergeCell ref="A41:AU41"/>
    <mergeCell ref="A39:AU39"/>
    <mergeCell ref="AV39:BM41"/>
    <mergeCell ref="BN39:CB41"/>
    <mergeCell ref="A40:AU40"/>
    <mergeCell ref="A37:AU37"/>
    <mergeCell ref="AV37:BM38"/>
    <mergeCell ref="BN37:CB38"/>
    <mergeCell ref="A38:AU38"/>
    <mergeCell ref="A35:AU35"/>
    <mergeCell ref="AV35:BM36"/>
    <mergeCell ref="BN35:CB36"/>
    <mergeCell ref="A36:AU36"/>
    <mergeCell ref="A33:AU33"/>
    <mergeCell ref="AV33:BM34"/>
    <mergeCell ref="BN33:CB34"/>
    <mergeCell ref="A34:AU34"/>
    <mergeCell ref="A31:AU31"/>
    <mergeCell ref="AV31:BM32"/>
    <mergeCell ref="BN31:CB32"/>
    <mergeCell ref="A32:AU32"/>
    <mergeCell ref="A25:AU25"/>
    <mergeCell ref="AV25:BM26"/>
    <mergeCell ref="BN25:CB26"/>
    <mergeCell ref="A26:AU26"/>
    <mergeCell ref="A29:AU29"/>
    <mergeCell ref="AV29:BM30"/>
    <mergeCell ref="BN29:CB30"/>
    <mergeCell ref="A30:AU30"/>
    <mergeCell ref="A27:AU27"/>
    <mergeCell ref="AV27:BM28"/>
    <mergeCell ref="BN27:CB28"/>
    <mergeCell ref="A28:AU28"/>
    <mergeCell ref="A19:AU19"/>
    <mergeCell ref="AV19:BM20"/>
    <mergeCell ref="BN19:CB20"/>
    <mergeCell ref="A20:AU20"/>
    <mergeCell ref="A21:AU21"/>
    <mergeCell ref="AV21:BM22"/>
    <mergeCell ref="BN21:CB22"/>
    <mergeCell ref="A22:AU22"/>
    <mergeCell ref="A23:AU23"/>
    <mergeCell ref="AV23:BM24"/>
    <mergeCell ref="BN23:CB24"/>
    <mergeCell ref="A24:AU24"/>
    <mergeCell ref="A15:AU15"/>
    <mergeCell ref="AV15:BM16"/>
    <mergeCell ref="BN15:CB16"/>
    <mergeCell ref="A16:AU16"/>
    <mergeCell ref="A17:AU17"/>
    <mergeCell ref="AV17:BM18"/>
    <mergeCell ref="BN17:CB18"/>
    <mergeCell ref="A18:AU18"/>
    <mergeCell ref="A12:AU12"/>
    <mergeCell ref="AV12:BM12"/>
    <mergeCell ref="BN12:CB12"/>
    <mergeCell ref="A13:AU13"/>
    <mergeCell ref="AV13:BM14"/>
    <mergeCell ref="BN13:CB14"/>
    <mergeCell ref="A14:AU14"/>
    <mergeCell ref="A9:AU9"/>
    <mergeCell ref="AV9:BM9"/>
    <mergeCell ref="BN9:CB9"/>
    <mergeCell ref="A10:AU10"/>
    <mergeCell ref="AV10:BM11"/>
    <mergeCell ref="BN10:CB11"/>
    <mergeCell ref="A11:AU11"/>
    <mergeCell ref="A2:CB2"/>
    <mergeCell ref="A3:CB3"/>
    <mergeCell ref="D5:BY5"/>
    <mergeCell ref="D6:BY6"/>
    <mergeCell ref="A8:AU8"/>
    <mergeCell ref="AV8:BM8"/>
    <mergeCell ref="BN8:CB8"/>
  </mergeCells>
  <pageMargins left="0.78740157480314965" right="0.39370078740157483" top="0.39370078740157483" bottom="0.39370078740157483" header="0.27559055118110237" footer="0.27559055118110237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13D8F-9A3F-4624-8489-B709E6EC9567}">
  <dimension ref="A1:CZ25"/>
  <sheetViews>
    <sheetView view="pageBreakPreview" topLeftCell="A13" zoomScale="98" zoomScaleNormal="100" zoomScaleSheetLayoutView="98" workbookViewId="0">
      <selection activeCell="BL11" sqref="BL11:CY11"/>
    </sheetView>
  </sheetViews>
  <sheetFormatPr defaultColWidth="0.75" defaultRowHeight="15"/>
  <cols>
    <col min="1" max="16384" width="0.75" style="21"/>
  </cols>
  <sheetData>
    <row r="1" spans="1:104" s="20" customFormat="1" ht="15.75"/>
    <row r="2" spans="1:104" s="20" customFormat="1" ht="15.75">
      <c r="A2" s="150" t="s">
        <v>209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</row>
    <row r="3" spans="1:104" s="20" customFormat="1" ht="15.75"/>
    <row r="4" spans="1:104" s="20" customFormat="1" ht="15.75">
      <c r="F4" s="302" t="s">
        <v>4</v>
      </c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</row>
    <row r="5" spans="1:104" s="20" customFormat="1" ht="15.75">
      <c r="F5" s="152" t="s">
        <v>206</v>
      </c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</row>
    <row r="6" spans="1:104" s="20" customFormat="1" ht="15.75"/>
    <row r="7" spans="1:104" s="113" customFormat="1" ht="50.25" customHeight="1">
      <c r="A7" s="153" t="s">
        <v>2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 t="s">
        <v>210</v>
      </c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 t="s">
        <v>0</v>
      </c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</row>
    <row r="8" spans="1:104" s="25" customFormat="1" ht="81" customHeight="1">
      <c r="A8" s="115"/>
      <c r="B8" s="178" t="s">
        <v>211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16"/>
      <c r="AO8" s="170" t="s">
        <v>212</v>
      </c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2"/>
      <c r="BK8" s="111"/>
      <c r="BL8" s="307" t="s">
        <v>213</v>
      </c>
      <c r="BM8" s="307"/>
      <c r="BN8" s="307"/>
      <c r="BO8" s="307"/>
      <c r="BP8" s="307"/>
      <c r="BQ8" s="307"/>
      <c r="BR8" s="307"/>
      <c r="BS8" s="307"/>
      <c r="BT8" s="307"/>
      <c r="BU8" s="307"/>
      <c r="BV8" s="307"/>
      <c r="BW8" s="307"/>
      <c r="BX8" s="307"/>
      <c r="BY8" s="307"/>
      <c r="BZ8" s="307"/>
      <c r="CA8" s="307"/>
      <c r="CB8" s="307"/>
      <c r="CC8" s="307"/>
      <c r="CD8" s="307"/>
      <c r="CE8" s="307"/>
      <c r="CF8" s="307"/>
      <c r="CG8" s="307"/>
      <c r="CH8" s="307"/>
      <c r="CI8" s="307"/>
      <c r="CJ8" s="307"/>
      <c r="CK8" s="307"/>
      <c r="CL8" s="307"/>
      <c r="CM8" s="307"/>
      <c r="CN8" s="307"/>
      <c r="CO8" s="307"/>
      <c r="CP8" s="307"/>
      <c r="CQ8" s="307"/>
      <c r="CR8" s="307"/>
      <c r="CS8" s="307"/>
      <c r="CT8" s="307"/>
      <c r="CU8" s="307"/>
      <c r="CV8" s="307"/>
      <c r="CW8" s="307"/>
      <c r="CX8" s="307"/>
      <c r="CY8" s="307"/>
      <c r="CZ8" s="117"/>
    </row>
    <row r="9" spans="1:104" s="25" customFormat="1" ht="22.5" customHeight="1">
      <c r="A9" s="118"/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19"/>
      <c r="AO9" s="173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5"/>
      <c r="BK9" s="120"/>
      <c r="BL9" s="309">
        <v>1</v>
      </c>
      <c r="BM9" s="309"/>
      <c r="BN9" s="309"/>
      <c r="BO9" s="309"/>
      <c r="BP9" s="309"/>
      <c r="BQ9" s="309"/>
      <c r="BR9" s="309"/>
      <c r="BS9" s="309"/>
      <c r="BT9" s="309"/>
      <c r="BU9" s="309"/>
      <c r="BV9" s="309"/>
      <c r="BW9" s="309"/>
      <c r="BX9" s="309"/>
      <c r="BY9" s="309"/>
      <c r="BZ9" s="309"/>
      <c r="CA9" s="309"/>
      <c r="CB9" s="309"/>
      <c r="CC9" s="309"/>
      <c r="CD9" s="309"/>
      <c r="CE9" s="309"/>
      <c r="CF9" s="309"/>
      <c r="CG9" s="309"/>
      <c r="CH9" s="309"/>
      <c r="CI9" s="309"/>
      <c r="CJ9" s="309"/>
      <c r="CK9" s="309"/>
      <c r="CL9" s="309"/>
      <c r="CM9" s="309"/>
      <c r="CN9" s="309"/>
      <c r="CO9" s="309"/>
      <c r="CP9" s="309"/>
      <c r="CQ9" s="309"/>
      <c r="CR9" s="309"/>
      <c r="CS9" s="309"/>
      <c r="CT9" s="309"/>
      <c r="CU9" s="309"/>
      <c r="CV9" s="309"/>
      <c r="CW9" s="309"/>
      <c r="CX9" s="309"/>
      <c r="CY9" s="309"/>
      <c r="CZ9" s="121"/>
    </row>
    <row r="10" spans="1:104" s="25" customFormat="1" ht="36.75" customHeight="1">
      <c r="A10" s="115"/>
      <c r="B10" s="178" t="s">
        <v>214</v>
      </c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16"/>
      <c r="AO10" s="170" t="s">
        <v>212</v>
      </c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2"/>
      <c r="BK10" s="111"/>
      <c r="BL10" s="307" t="s">
        <v>215</v>
      </c>
      <c r="BM10" s="307"/>
      <c r="BN10" s="307"/>
      <c r="BO10" s="307"/>
      <c r="BP10" s="307"/>
      <c r="BQ10" s="307"/>
      <c r="BR10" s="307"/>
      <c r="BS10" s="307"/>
      <c r="BT10" s="307"/>
      <c r="BU10" s="307"/>
      <c r="BV10" s="307"/>
      <c r="BW10" s="307"/>
      <c r="BX10" s="307"/>
      <c r="BY10" s="307"/>
      <c r="BZ10" s="307"/>
      <c r="CA10" s="307"/>
      <c r="CB10" s="307"/>
      <c r="CC10" s="307"/>
      <c r="CD10" s="307"/>
      <c r="CE10" s="307"/>
      <c r="CF10" s="307"/>
      <c r="CG10" s="307"/>
      <c r="CH10" s="307"/>
      <c r="CI10" s="307"/>
      <c r="CJ10" s="307"/>
      <c r="CK10" s="307"/>
      <c r="CL10" s="307"/>
      <c r="CM10" s="307"/>
      <c r="CN10" s="307"/>
      <c r="CO10" s="307"/>
      <c r="CP10" s="307"/>
      <c r="CQ10" s="307"/>
      <c r="CR10" s="307"/>
      <c r="CS10" s="307"/>
      <c r="CT10" s="307"/>
      <c r="CU10" s="307"/>
      <c r="CV10" s="307"/>
      <c r="CW10" s="307"/>
      <c r="CX10" s="307"/>
      <c r="CY10" s="307"/>
      <c r="CZ10" s="117"/>
    </row>
    <row r="11" spans="1:104" s="25" customFormat="1" ht="24" customHeight="1">
      <c r="A11" s="118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19"/>
      <c r="AO11" s="173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5"/>
      <c r="BK11" s="120"/>
      <c r="BL11" s="309"/>
      <c r="BM11" s="309"/>
      <c r="BN11" s="309"/>
      <c r="BO11" s="309"/>
      <c r="BP11" s="309"/>
      <c r="BQ11" s="309"/>
      <c r="BR11" s="309"/>
      <c r="BS11" s="309"/>
      <c r="BT11" s="309"/>
      <c r="BU11" s="309"/>
      <c r="BV11" s="309"/>
      <c r="BW11" s="309"/>
      <c r="BX11" s="309"/>
      <c r="BY11" s="309"/>
      <c r="BZ11" s="309"/>
      <c r="CA11" s="309"/>
      <c r="CB11" s="309"/>
      <c r="CC11" s="309"/>
      <c r="CD11" s="309"/>
      <c r="CE11" s="309"/>
      <c r="CF11" s="309"/>
      <c r="CG11" s="309"/>
      <c r="CH11" s="309"/>
      <c r="CI11" s="309"/>
      <c r="CJ11" s="309"/>
      <c r="CK11" s="309"/>
      <c r="CL11" s="309"/>
      <c r="CM11" s="309"/>
      <c r="CN11" s="309"/>
      <c r="CO11" s="309"/>
      <c r="CP11" s="309"/>
      <c r="CQ11" s="309"/>
      <c r="CR11" s="309"/>
      <c r="CS11" s="309"/>
      <c r="CT11" s="309"/>
      <c r="CU11" s="309"/>
      <c r="CV11" s="309"/>
      <c r="CW11" s="309"/>
      <c r="CX11" s="309"/>
      <c r="CY11" s="309"/>
      <c r="CZ11" s="121"/>
    </row>
    <row r="12" spans="1:104" s="25" customFormat="1" ht="36.75" customHeight="1">
      <c r="A12" s="115"/>
      <c r="B12" s="178" t="s">
        <v>216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16"/>
      <c r="AO12" s="170" t="s">
        <v>212</v>
      </c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2"/>
      <c r="BK12" s="111"/>
      <c r="BL12" s="307" t="s">
        <v>215</v>
      </c>
      <c r="BM12" s="307"/>
      <c r="BN12" s="307"/>
      <c r="BO12" s="307"/>
      <c r="BP12" s="307"/>
      <c r="BQ12" s="307"/>
      <c r="BR12" s="307"/>
      <c r="BS12" s="307"/>
      <c r="BT12" s="307"/>
      <c r="BU12" s="307"/>
      <c r="BV12" s="307"/>
      <c r="BW12" s="307"/>
      <c r="BX12" s="307"/>
      <c r="BY12" s="307"/>
      <c r="BZ12" s="307"/>
      <c r="CA12" s="307"/>
      <c r="CB12" s="307"/>
      <c r="CC12" s="307"/>
      <c r="CD12" s="307"/>
      <c r="CE12" s="307"/>
      <c r="CF12" s="307"/>
      <c r="CG12" s="307"/>
      <c r="CH12" s="307"/>
      <c r="CI12" s="307"/>
      <c r="CJ12" s="307"/>
      <c r="CK12" s="307"/>
      <c r="CL12" s="307"/>
      <c r="CM12" s="307"/>
      <c r="CN12" s="307"/>
      <c r="CO12" s="307"/>
      <c r="CP12" s="307"/>
      <c r="CQ12" s="307"/>
      <c r="CR12" s="307"/>
      <c r="CS12" s="307"/>
      <c r="CT12" s="307"/>
      <c r="CU12" s="307"/>
      <c r="CV12" s="307"/>
      <c r="CW12" s="307"/>
      <c r="CX12" s="307"/>
      <c r="CY12" s="307"/>
      <c r="CZ12" s="117"/>
    </row>
    <row r="13" spans="1:104" s="25" customFormat="1" ht="36.75" customHeight="1">
      <c r="A13" s="118"/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19"/>
      <c r="AO13" s="173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5"/>
      <c r="BK13" s="120"/>
      <c r="BL13" s="308"/>
      <c r="BM13" s="308"/>
      <c r="BN13" s="308"/>
      <c r="BO13" s="308"/>
      <c r="BP13" s="308"/>
      <c r="BQ13" s="308"/>
      <c r="BR13" s="308"/>
      <c r="BS13" s="308"/>
      <c r="BT13" s="308"/>
      <c r="BU13" s="308"/>
      <c r="BV13" s="308"/>
      <c r="BW13" s="308"/>
      <c r="BX13" s="308"/>
      <c r="BY13" s="308"/>
      <c r="BZ13" s="308"/>
      <c r="CA13" s="308"/>
      <c r="CB13" s="308"/>
      <c r="CC13" s="308"/>
      <c r="CD13" s="308"/>
      <c r="CE13" s="308"/>
      <c r="CF13" s="308"/>
      <c r="CG13" s="308"/>
      <c r="CH13" s="308"/>
      <c r="CI13" s="308"/>
      <c r="CJ13" s="308"/>
      <c r="CK13" s="308"/>
      <c r="CL13" s="308"/>
      <c r="CM13" s="308"/>
      <c r="CN13" s="308"/>
      <c r="CO13" s="308"/>
      <c r="CP13" s="308"/>
      <c r="CQ13" s="308"/>
      <c r="CR13" s="308"/>
      <c r="CS13" s="308"/>
      <c r="CT13" s="308"/>
      <c r="CU13" s="308"/>
      <c r="CV13" s="308"/>
      <c r="CW13" s="308"/>
      <c r="CX13" s="308"/>
      <c r="CY13" s="308"/>
      <c r="CZ13" s="121"/>
    </row>
    <row r="14" spans="1:104" s="25" customFormat="1" ht="59.25" customHeight="1">
      <c r="A14" s="115"/>
      <c r="B14" s="178" t="s">
        <v>217</v>
      </c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16"/>
      <c r="AO14" s="170" t="s">
        <v>212</v>
      </c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2"/>
      <c r="BK14" s="111"/>
      <c r="BL14" s="307" t="s">
        <v>213</v>
      </c>
      <c r="BM14" s="307"/>
      <c r="BN14" s="307"/>
      <c r="BO14" s="307"/>
      <c r="BP14" s="307"/>
      <c r="BQ14" s="307"/>
      <c r="BR14" s="307"/>
      <c r="BS14" s="307"/>
      <c r="BT14" s="307"/>
      <c r="BU14" s="307"/>
      <c r="BV14" s="307"/>
      <c r="BW14" s="307"/>
      <c r="BX14" s="307"/>
      <c r="BY14" s="307"/>
      <c r="BZ14" s="307"/>
      <c r="CA14" s="307"/>
      <c r="CB14" s="307"/>
      <c r="CC14" s="307"/>
      <c r="CD14" s="307"/>
      <c r="CE14" s="307"/>
      <c r="CF14" s="307"/>
      <c r="CG14" s="307"/>
      <c r="CH14" s="307"/>
      <c r="CI14" s="307"/>
      <c r="CJ14" s="307"/>
      <c r="CK14" s="307"/>
      <c r="CL14" s="307"/>
      <c r="CM14" s="307"/>
      <c r="CN14" s="307"/>
      <c r="CO14" s="307"/>
      <c r="CP14" s="307"/>
      <c r="CQ14" s="307"/>
      <c r="CR14" s="307"/>
      <c r="CS14" s="307"/>
      <c r="CT14" s="307"/>
      <c r="CU14" s="307"/>
      <c r="CV14" s="307"/>
      <c r="CW14" s="307"/>
      <c r="CX14" s="307"/>
      <c r="CY14" s="307"/>
      <c r="CZ14" s="117"/>
    </row>
    <row r="15" spans="1:104" s="25" customFormat="1" ht="36.75" customHeight="1">
      <c r="A15" s="118"/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19"/>
      <c r="AO15" s="173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4"/>
      <c r="BI15" s="174"/>
      <c r="BJ15" s="175"/>
      <c r="BK15" s="120"/>
      <c r="BL15" s="308"/>
      <c r="BM15" s="308"/>
      <c r="BN15" s="308"/>
      <c r="BO15" s="308"/>
      <c r="BP15" s="308"/>
      <c r="BQ15" s="308"/>
      <c r="BR15" s="308"/>
      <c r="BS15" s="308"/>
      <c r="BT15" s="308"/>
      <c r="BU15" s="308"/>
      <c r="BV15" s="308"/>
      <c r="BW15" s="308"/>
      <c r="BX15" s="308"/>
      <c r="BY15" s="308"/>
      <c r="BZ15" s="308"/>
      <c r="CA15" s="308"/>
      <c r="CB15" s="308"/>
      <c r="CC15" s="308"/>
      <c r="CD15" s="308"/>
      <c r="CE15" s="308"/>
      <c r="CF15" s="308"/>
      <c r="CG15" s="308"/>
      <c r="CH15" s="308"/>
      <c r="CI15" s="308"/>
      <c r="CJ15" s="308"/>
      <c r="CK15" s="308"/>
      <c r="CL15" s="308"/>
      <c r="CM15" s="308"/>
      <c r="CN15" s="308"/>
      <c r="CO15" s="308"/>
      <c r="CP15" s="308"/>
      <c r="CQ15" s="308"/>
      <c r="CR15" s="308"/>
      <c r="CS15" s="308"/>
      <c r="CT15" s="308"/>
      <c r="CU15" s="308"/>
      <c r="CV15" s="308"/>
      <c r="CW15" s="308"/>
      <c r="CX15" s="308"/>
      <c r="CY15" s="308"/>
      <c r="CZ15" s="121"/>
    </row>
    <row r="16" spans="1:104" s="25" customFormat="1" ht="36.75" customHeight="1">
      <c r="A16" s="115"/>
      <c r="B16" s="178" t="s">
        <v>218</v>
      </c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16"/>
      <c r="AO16" s="170" t="s">
        <v>212</v>
      </c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2"/>
      <c r="BK16" s="111"/>
      <c r="BL16" s="156">
        <v>1</v>
      </c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17"/>
    </row>
    <row r="17" spans="1:104" s="25" customFormat="1" ht="36.75" customHeight="1">
      <c r="A17" s="118"/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19"/>
      <c r="AO17" s="173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5"/>
      <c r="BK17" s="120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21"/>
    </row>
    <row r="18" spans="1:104" s="25" customFormat="1" ht="36.75" customHeight="1">
      <c r="A18" s="115"/>
      <c r="B18" s="178" t="s">
        <v>219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16"/>
      <c r="AO18" s="170" t="s">
        <v>212</v>
      </c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71"/>
      <c r="BJ18" s="172"/>
      <c r="BK18" s="111"/>
      <c r="BL18" s="156">
        <v>1</v>
      </c>
      <c r="BM18" s="156"/>
      <c r="BN18" s="156"/>
      <c r="BO18" s="156"/>
      <c r="BP18" s="156"/>
      <c r="BQ18" s="156"/>
      <c r="BR18" s="156"/>
      <c r="BS18" s="156"/>
      <c r="BT18" s="156"/>
      <c r="BU18" s="156"/>
      <c r="BV18" s="156"/>
      <c r="BW18" s="156"/>
      <c r="BX18" s="156"/>
      <c r="BY18" s="156"/>
      <c r="BZ18" s="156"/>
      <c r="CA18" s="156"/>
      <c r="CB18" s="156"/>
      <c r="CC18" s="156"/>
      <c r="CD18" s="156"/>
      <c r="CE18" s="156"/>
      <c r="CF18" s="156"/>
      <c r="CG18" s="156"/>
      <c r="CH18" s="156"/>
      <c r="CI18" s="156"/>
      <c r="CJ18" s="156"/>
      <c r="CK18" s="156"/>
      <c r="CL18" s="156"/>
      <c r="CM18" s="156"/>
      <c r="CN18" s="156"/>
      <c r="CO18" s="156"/>
      <c r="CP18" s="156"/>
      <c r="CQ18" s="156"/>
      <c r="CR18" s="156"/>
      <c r="CS18" s="156"/>
      <c r="CT18" s="156"/>
      <c r="CU18" s="156"/>
      <c r="CV18" s="156"/>
      <c r="CW18" s="156"/>
      <c r="CX18" s="156"/>
      <c r="CY18" s="156"/>
      <c r="CZ18" s="117"/>
    </row>
    <row r="19" spans="1:104" s="25" customFormat="1" ht="36.75" customHeight="1">
      <c r="A19" s="122"/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23"/>
      <c r="AO19" s="173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5"/>
      <c r="BK19" s="112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24"/>
    </row>
    <row r="20" spans="1:104" s="25" customFormat="1" ht="36.75" customHeight="1">
      <c r="A20" s="115"/>
      <c r="B20" s="178" t="s">
        <v>220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16"/>
      <c r="AO20" s="170" t="s">
        <v>212</v>
      </c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2"/>
      <c r="BK20" s="111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156"/>
      <c r="BY20" s="156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6"/>
      <c r="CT20" s="156"/>
      <c r="CU20" s="156"/>
      <c r="CV20" s="156"/>
      <c r="CW20" s="156"/>
      <c r="CX20" s="156"/>
      <c r="CY20" s="156"/>
      <c r="CZ20" s="117"/>
    </row>
    <row r="21" spans="1:104" s="25" customFormat="1" ht="36.75" customHeight="1">
      <c r="A21" s="122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23"/>
      <c r="AO21" s="173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 s="174"/>
      <c r="BE21" s="174"/>
      <c r="BF21" s="174"/>
      <c r="BG21" s="174"/>
      <c r="BH21" s="174"/>
      <c r="BI21" s="174"/>
      <c r="BJ21" s="175"/>
      <c r="BK21" s="112"/>
      <c r="BL21" s="197"/>
      <c r="BM21" s="197"/>
      <c r="BN21" s="197"/>
      <c r="BO21" s="197"/>
      <c r="BP21" s="197"/>
      <c r="BQ21" s="197"/>
      <c r="BR21" s="197"/>
      <c r="BS21" s="197"/>
      <c r="BT21" s="197"/>
      <c r="BU21" s="197"/>
      <c r="BV21" s="197"/>
      <c r="BW21" s="197"/>
      <c r="BX21" s="197"/>
      <c r="BY21" s="197"/>
      <c r="BZ21" s="197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197"/>
      <c r="CW21" s="197"/>
      <c r="CX21" s="197"/>
      <c r="CY21" s="197"/>
      <c r="CZ21" s="124"/>
    </row>
    <row r="22" spans="1:104" s="25" customFormat="1" ht="56.25" customHeight="1">
      <c r="A22" s="125"/>
      <c r="B22" s="159" t="s">
        <v>221</v>
      </c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26"/>
      <c r="AO22" s="303" t="s">
        <v>212</v>
      </c>
      <c r="AP22" s="304"/>
      <c r="AQ22" s="304"/>
      <c r="AR22" s="304"/>
      <c r="AS22" s="304"/>
      <c r="AT22" s="304"/>
      <c r="AU22" s="304"/>
      <c r="AV22" s="304"/>
      <c r="AW22" s="304"/>
      <c r="AX22" s="304"/>
      <c r="AY22" s="304"/>
      <c r="AZ22" s="304"/>
      <c r="BA22" s="304"/>
      <c r="BB22" s="304"/>
      <c r="BC22" s="304"/>
      <c r="BD22" s="304"/>
      <c r="BE22" s="304"/>
      <c r="BF22" s="304"/>
      <c r="BG22" s="304"/>
      <c r="BH22" s="304"/>
      <c r="BI22" s="304"/>
      <c r="BJ22" s="305"/>
      <c r="BK22" s="24"/>
      <c r="BL22" s="306">
        <v>1</v>
      </c>
      <c r="BM22" s="306"/>
      <c r="BN22" s="306"/>
      <c r="BO22" s="306"/>
      <c r="BP22" s="306"/>
      <c r="BQ22" s="306"/>
      <c r="BR22" s="306"/>
      <c r="BS22" s="306"/>
      <c r="BT22" s="306"/>
      <c r="BU22" s="306"/>
      <c r="BV22" s="306"/>
      <c r="BW22" s="306"/>
      <c r="BX22" s="306"/>
      <c r="BY22" s="306"/>
      <c r="BZ22" s="306"/>
      <c r="CA22" s="306"/>
      <c r="CB22" s="306"/>
      <c r="CC22" s="306"/>
      <c r="CD22" s="306"/>
      <c r="CE22" s="306"/>
      <c r="CF22" s="306"/>
      <c r="CG22" s="306"/>
      <c r="CH22" s="306"/>
      <c r="CI22" s="306"/>
      <c r="CJ22" s="306"/>
      <c r="CK22" s="306"/>
      <c r="CL22" s="306"/>
      <c r="CM22" s="306"/>
      <c r="CN22" s="306"/>
      <c r="CO22" s="306"/>
      <c r="CP22" s="306"/>
      <c r="CQ22" s="306"/>
      <c r="CR22" s="306"/>
      <c r="CS22" s="306"/>
      <c r="CT22" s="306"/>
      <c r="CU22" s="306"/>
      <c r="CV22" s="306"/>
      <c r="CW22" s="306"/>
      <c r="CX22" s="306"/>
      <c r="CY22" s="306"/>
      <c r="CZ22" s="127"/>
    </row>
    <row r="24" spans="1:104" s="20" customFormat="1" ht="15.75">
      <c r="A24" s="302" t="s">
        <v>5</v>
      </c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151" t="s">
        <v>257</v>
      </c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  <c r="BU24" s="151"/>
      <c r="BV24" s="151"/>
      <c r="BW24" s="151"/>
      <c r="BX24" s="151"/>
      <c r="BY24" s="151"/>
      <c r="BZ24" s="151"/>
      <c r="CA24" s="151"/>
      <c r="CB24" s="151"/>
      <c r="CC24" s="151"/>
      <c r="CD24" s="151"/>
      <c r="CE24" s="151"/>
      <c r="CF24" s="151"/>
      <c r="CG24" s="151"/>
      <c r="CH24" s="151"/>
      <c r="CI24" s="151"/>
      <c r="CJ24" s="151"/>
      <c r="CK24" s="151"/>
      <c r="CL24" s="151"/>
      <c r="CM24" s="151"/>
      <c r="CN24" s="151"/>
      <c r="CO24" s="151"/>
      <c r="CP24" s="151"/>
      <c r="CQ24" s="151"/>
      <c r="CR24" s="151"/>
      <c r="CS24" s="151"/>
      <c r="CT24" s="151"/>
      <c r="CU24" s="151"/>
      <c r="CV24" s="151"/>
      <c r="CW24" s="151"/>
      <c r="CX24" s="151"/>
      <c r="CY24" s="151"/>
      <c r="CZ24" s="151"/>
    </row>
    <row r="25" spans="1:104" s="114" customFormat="1" ht="12.75">
      <c r="A25" s="152" t="s">
        <v>207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 t="s">
        <v>208</v>
      </c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 t="s">
        <v>19</v>
      </c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</row>
  </sheetData>
  <mergeCells count="43">
    <mergeCell ref="A2:CZ2"/>
    <mergeCell ref="F4:CU4"/>
    <mergeCell ref="F5:CU5"/>
    <mergeCell ref="A7:AN7"/>
    <mergeCell ref="AO7:BJ7"/>
    <mergeCell ref="BK7:CZ7"/>
    <mergeCell ref="B8:AM9"/>
    <mergeCell ref="AO8:BJ9"/>
    <mergeCell ref="BL8:CY8"/>
    <mergeCell ref="BL9:CY9"/>
    <mergeCell ref="B10:AM11"/>
    <mergeCell ref="AO10:BJ11"/>
    <mergeCell ref="BL10:CY10"/>
    <mergeCell ref="BL11:CY11"/>
    <mergeCell ref="B12:AM13"/>
    <mergeCell ref="AO12:BJ13"/>
    <mergeCell ref="BL12:CY12"/>
    <mergeCell ref="BL13:CY13"/>
    <mergeCell ref="B14:AM15"/>
    <mergeCell ref="AO14:BJ15"/>
    <mergeCell ref="BL14:CY14"/>
    <mergeCell ref="BL15:CY15"/>
    <mergeCell ref="B16:AM17"/>
    <mergeCell ref="AO16:BJ17"/>
    <mergeCell ref="BL16:CY16"/>
    <mergeCell ref="BL17:CY17"/>
    <mergeCell ref="B18:AM19"/>
    <mergeCell ref="AO18:BJ19"/>
    <mergeCell ref="BL18:CY18"/>
    <mergeCell ref="BL19:CY19"/>
    <mergeCell ref="B20:AM21"/>
    <mergeCell ref="AO20:BJ21"/>
    <mergeCell ref="BL20:CY20"/>
    <mergeCell ref="BL21:CY21"/>
    <mergeCell ref="B22:AM22"/>
    <mergeCell ref="AO22:BJ22"/>
    <mergeCell ref="BL22:CY22"/>
    <mergeCell ref="A24:AK24"/>
    <mergeCell ref="AL24:BV24"/>
    <mergeCell ref="BW24:CZ24"/>
    <mergeCell ref="A25:AK25"/>
    <mergeCell ref="AL25:BV25"/>
    <mergeCell ref="BW25:CZ25"/>
  </mergeCell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C12"/>
  <sheetViews>
    <sheetView view="pageBreakPreview" zoomScaleNormal="75" zoomScaleSheetLayoutView="100" workbookViewId="0">
      <selection sqref="A1:C1"/>
    </sheetView>
  </sheetViews>
  <sheetFormatPr defaultRowHeight="12.75"/>
  <cols>
    <col min="1" max="1" width="62.75" style="1" customWidth="1"/>
    <col min="2" max="2" width="22.625" style="1" customWidth="1"/>
    <col min="3" max="3" width="0.125" style="1" customWidth="1"/>
    <col min="4" max="4" width="4.25" style="1" customWidth="1"/>
    <col min="5" max="5" width="11.5" style="1" customWidth="1"/>
    <col min="6" max="6" width="14.625" style="1" customWidth="1"/>
    <col min="7" max="7" width="11.75" style="1" customWidth="1"/>
    <col min="8" max="8" width="17.625" style="1" customWidth="1"/>
    <col min="9" max="9" width="11.625" style="1" customWidth="1"/>
    <col min="10" max="10" width="14.625" style="1" customWidth="1"/>
    <col min="11" max="16384" width="9" style="1"/>
  </cols>
  <sheetData>
    <row r="1" spans="1:3" ht="76.5" customHeight="1">
      <c r="A1" s="145" t="s">
        <v>260</v>
      </c>
      <c r="B1" s="145"/>
      <c r="C1" s="145"/>
    </row>
    <row r="2" spans="1:3" ht="62.25" customHeight="1">
      <c r="A2" s="145" t="s">
        <v>4</v>
      </c>
      <c r="B2" s="145"/>
      <c r="C2" s="145"/>
    </row>
    <row r="3" spans="1:3" ht="19.5">
      <c r="A3" s="146"/>
      <c r="B3" s="147"/>
    </row>
    <row r="4" spans="1:3" s="4" customFormat="1" ht="32.25" customHeight="1">
      <c r="A4" s="14" t="s">
        <v>2</v>
      </c>
      <c r="B4" s="32" t="s">
        <v>0</v>
      </c>
      <c r="C4" s="17"/>
    </row>
    <row r="5" spans="1:3" s="4" customFormat="1" ht="46.5" customHeight="1">
      <c r="A5" s="7" t="s">
        <v>3</v>
      </c>
      <c r="B5" s="6">
        <v>2750</v>
      </c>
      <c r="C5" s="6" t="e">
        <f>#REF!+#REF!</f>
        <v>#REF!</v>
      </c>
    </row>
    <row r="6" spans="1:3" s="4" customFormat="1" ht="46.5" customHeight="1">
      <c r="A6" s="7" t="s">
        <v>12</v>
      </c>
      <c r="B6" s="19">
        <v>0</v>
      </c>
      <c r="C6" s="11">
        <v>20</v>
      </c>
    </row>
    <row r="7" spans="1:3" s="5" customFormat="1" ht="46.5" customHeight="1">
      <c r="A7" s="8" t="s">
        <v>6</v>
      </c>
      <c r="B7" s="139">
        <f>IF(B5=0,0,B6/B5)</f>
        <v>0</v>
      </c>
      <c r="C7" s="13" t="e">
        <f>IF(C5=0,0,C6/C5)</f>
        <v>#REF!</v>
      </c>
    </row>
    <row r="9" spans="1:3">
      <c r="A9" s="3"/>
    </row>
    <row r="10" spans="1:3">
      <c r="A10" s="3"/>
    </row>
    <row r="12" spans="1:3" s="5" customFormat="1" ht="30" customHeight="1">
      <c r="A12" s="5" t="s">
        <v>5</v>
      </c>
      <c r="B12" s="5" t="s">
        <v>8</v>
      </c>
    </row>
  </sheetData>
  <mergeCells count="3">
    <mergeCell ref="A1:C1"/>
    <mergeCell ref="A2:C2"/>
    <mergeCell ref="A3:B3"/>
  </mergeCells>
  <pageMargins left="1.1811023622047243" right="0.39370078740157483" top="0.78740157480314965" bottom="0.78740157480314965" header="0" footer="0"/>
  <pageSetup paperSize="8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C12"/>
  <sheetViews>
    <sheetView view="pageBreakPreview" topLeftCell="A4" zoomScale="112" zoomScaleNormal="100" zoomScaleSheetLayoutView="112" workbookViewId="0">
      <selection sqref="A1:C1"/>
    </sheetView>
  </sheetViews>
  <sheetFormatPr defaultRowHeight="12.75"/>
  <cols>
    <col min="1" max="1" width="6.375" customWidth="1"/>
    <col min="2" max="2" width="40.25" customWidth="1"/>
    <col min="3" max="3" width="41.125" customWidth="1"/>
  </cols>
  <sheetData>
    <row r="1" spans="1:3" ht="48.75" customHeight="1">
      <c r="A1" s="144" t="s">
        <v>261</v>
      </c>
      <c r="B1" s="144"/>
      <c r="C1" s="144"/>
    </row>
    <row r="2" spans="1:3" ht="30.75" customHeight="1">
      <c r="A2" s="144" t="s">
        <v>4</v>
      </c>
      <c r="B2" s="144"/>
      <c r="C2" s="144"/>
    </row>
    <row r="3" spans="1:3" ht="44.25" customHeight="1">
      <c r="A3" s="50" t="s">
        <v>93</v>
      </c>
      <c r="B3" s="51" t="s">
        <v>94</v>
      </c>
      <c r="C3" s="51" t="s">
        <v>95</v>
      </c>
    </row>
    <row r="4" spans="1:3" ht="44.25" customHeight="1">
      <c r="A4" s="148">
        <v>1</v>
      </c>
      <c r="B4" s="148" t="s">
        <v>96</v>
      </c>
      <c r="C4" s="54">
        <v>2750</v>
      </c>
    </row>
    <row r="5" spans="1:3" ht="49.5" customHeight="1">
      <c r="A5" s="149"/>
      <c r="B5" s="149"/>
      <c r="C5" s="52" t="s">
        <v>101</v>
      </c>
    </row>
    <row r="6" spans="1:3" ht="45" customHeight="1">
      <c r="A6" s="148">
        <v>2</v>
      </c>
      <c r="B6" s="148" t="s">
        <v>97</v>
      </c>
      <c r="C6" s="55">
        <v>0</v>
      </c>
    </row>
    <row r="7" spans="1:3" ht="102" customHeight="1">
      <c r="A7" s="149"/>
      <c r="B7" s="149"/>
      <c r="C7" s="83" t="s">
        <v>99</v>
      </c>
    </row>
    <row r="8" spans="1:3" ht="53.25" customHeight="1">
      <c r="A8" s="148">
        <v>3</v>
      </c>
      <c r="B8" s="148" t="s">
        <v>98</v>
      </c>
      <c r="C8" s="55">
        <v>0</v>
      </c>
    </row>
    <row r="9" spans="1:3" ht="93.75" customHeight="1">
      <c r="A9" s="149"/>
      <c r="B9" s="149"/>
      <c r="C9" s="53" t="s">
        <v>100</v>
      </c>
    </row>
    <row r="12" spans="1:3" ht="15.75">
      <c r="A12" s="10" t="s">
        <v>5</v>
      </c>
      <c r="B12" s="9"/>
      <c r="C12" s="10" t="s">
        <v>8</v>
      </c>
    </row>
  </sheetData>
  <mergeCells count="8">
    <mergeCell ref="A8:A9"/>
    <mergeCell ref="B8:B9"/>
    <mergeCell ref="A1:C1"/>
    <mergeCell ref="A2:C2"/>
    <mergeCell ref="A4:A5"/>
    <mergeCell ref="B4:B5"/>
    <mergeCell ref="A6:A7"/>
    <mergeCell ref="B6:B7"/>
  </mergeCells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CZ27"/>
  <sheetViews>
    <sheetView view="pageBreakPreview" topLeftCell="A7" zoomScale="118" zoomScaleNormal="100" zoomScaleSheetLayoutView="118" workbookViewId="0">
      <selection activeCell="BE8" sqref="BE8:CB8"/>
    </sheetView>
  </sheetViews>
  <sheetFormatPr defaultColWidth="0.75" defaultRowHeight="15"/>
  <cols>
    <col min="1" max="16384" width="0.75" style="21"/>
  </cols>
  <sheetData>
    <row r="1" spans="1:104" s="20" customFormat="1" ht="15.75"/>
    <row r="2" spans="1:104" s="20" customFormat="1" ht="33.75" customHeight="1">
      <c r="A2" s="150" t="s">
        <v>23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</row>
    <row r="3" spans="1:104" ht="15.75">
      <c r="F3" s="151" t="s">
        <v>259</v>
      </c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</row>
    <row r="4" spans="1:104" s="22" customFormat="1" ht="12.75">
      <c r="F4" s="152" t="s">
        <v>24</v>
      </c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</row>
    <row r="6" spans="1:104" s="23" customFormat="1" ht="138.75" customHeight="1">
      <c r="A6" s="153" t="s">
        <v>25</v>
      </c>
      <c r="B6" s="154"/>
      <c r="C6" s="154"/>
      <c r="D6" s="154"/>
      <c r="E6" s="154"/>
      <c r="F6" s="154"/>
      <c r="G6" s="155" t="s">
        <v>26</v>
      </c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7"/>
      <c r="BE6" s="155" t="s">
        <v>27</v>
      </c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7"/>
      <c r="CC6" s="155" t="s">
        <v>28</v>
      </c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7"/>
    </row>
    <row r="7" spans="1:104" s="25" customFormat="1" ht="39" customHeight="1">
      <c r="A7" s="158" t="s">
        <v>29</v>
      </c>
      <c r="B7" s="158"/>
      <c r="C7" s="158"/>
      <c r="D7" s="158"/>
      <c r="E7" s="158"/>
      <c r="F7" s="158"/>
      <c r="G7" s="24"/>
      <c r="H7" s="159" t="s">
        <v>30</v>
      </c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60"/>
      <c r="BE7" s="161">
        <v>194.279</v>
      </c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3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4"/>
      <c r="CZ7" s="164"/>
    </row>
    <row r="8" spans="1:104" s="25" customFormat="1" ht="46.5" customHeight="1">
      <c r="A8" s="158" t="s">
        <v>20</v>
      </c>
      <c r="B8" s="158"/>
      <c r="C8" s="158"/>
      <c r="D8" s="158"/>
      <c r="E8" s="158"/>
      <c r="F8" s="158"/>
      <c r="G8" s="24"/>
      <c r="H8" s="159" t="s">
        <v>31</v>
      </c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60"/>
      <c r="BE8" s="165">
        <v>160.35900000000001</v>
      </c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7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4"/>
      <c r="CT8" s="164"/>
      <c r="CU8" s="164"/>
      <c r="CV8" s="164"/>
      <c r="CW8" s="164"/>
      <c r="CX8" s="164"/>
      <c r="CY8" s="164"/>
      <c r="CZ8" s="164"/>
    </row>
    <row r="9" spans="1:104" s="25" customFormat="1" ht="39" customHeight="1">
      <c r="A9" s="170" t="s">
        <v>13</v>
      </c>
      <c r="B9" s="171"/>
      <c r="C9" s="171"/>
      <c r="D9" s="171"/>
      <c r="E9" s="171"/>
      <c r="F9" s="172"/>
      <c r="G9" s="176"/>
      <c r="H9" s="178" t="s">
        <v>32</v>
      </c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9"/>
      <c r="BE9" s="182">
        <f>BE8/BE7</f>
        <v>0.82540573093334846</v>
      </c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3"/>
      <c r="BZ9" s="183"/>
      <c r="CA9" s="183"/>
      <c r="CB9" s="184"/>
      <c r="CC9" s="188"/>
      <c r="CD9" s="189"/>
      <c r="CE9" s="189"/>
      <c r="CF9" s="189"/>
      <c r="CG9" s="189"/>
      <c r="CH9" s="189"/>
      <c r="CI9" s="189"/>
      <c r="CJ9" s="189"/>
      <c r="CK9" s="189"/>
      <c r="CL9" s="189"/>
      <c r="CM9" s="189"/>
      <c r="CN9" s="189"/>
      <c r="CO9" s="189"/>
      <c r="CP9" s="189"/>
      <c r="CQ9" s="189"/>
      <c r="CR9" s="189"/>
      <c r="CS9" s="189"/>
      <c r="CT9" s="189"/>
      <c r="CU9" s="189"/>
      <c r="CV9" s="189"/>
      <c r="CW9" s="189"/>
      <c r="CX9" s="189"/>
      <c r="CY9" s="189"/>
      <c r="CZ9" s="190"/>
    </row>
    <row r="10" spans="1:104" s="25" customFormat="1" ht="25.5" customHeight="1">
      <c r="A10" s="173"/>
      <c r="B10" s="174"/>
      <c r="C10" s="174"/>
      <c r="D10" s="174"/>
      <c r="E10" s="174"/>
      <c r="F10" s="175"/>
      <c r="G10" s="177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1"/>
      <c r="BE10" s="185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7"/>
      <c r="CC10" s="191"/>
      <c r="CD10" s="192"/>
      <c r="CE10" s="192"/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192"/>
      <c r="CQ10" s="192"/>
      <c r="CR10" s="192"/>
      <c r="CS10" s="192"/>
      <c r="CT10" s="192"/>
      <c r="CU10" s="192"/>
      <c r="CV10" s="192"/>
      <c r="CW10" s="192"/>
      <c r="CX10" s="192"/>
      <c r="CY10" s="192"/>
      <c r="CZ10" s="193"/>
    </row>
    <row r="11" spans="1:104" s="25" customFormat="1" ht="39" customHeight="1">
      <c r="A11" s="158" t="s">
        <v>14</v>
      </c>
      <c r="B11" s="158"/>
      <c r="C11" s="158"/>
      <c r="D11" s="158"/>
      <c r="E11" s="158"/>
      <c r="F11" s="158"/>
      <c r="G11" s="169" t="s">
        <v>33</v>
      </c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8">
        <v>2750</v>
      </c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168"/>
      <c r="BS11" s="168"/>
      <c r="BT11" s="168"/>
      <c r="BU11" s="168"/>
      <c r="BV11" s="168"/>
      <c r="BW11" s="168"/>
      <c r="BX11" s="168"/>
      <c r="BY11" s="168"/>
      <c r="BZ11" s="168"/>
      <c r="CA11" s="168"/>
      <c r="CB11" s="168"/>
      <c r="CC11" s="164"/>
      <c r="CD11" s="164"/>
      <c r="CE11" s="164"/>
      <c r="CF11" s="164"/>
      <c r="CG11" s="164"/>
      <c r="CH11" s="164"/>
      <c r="CI11" s="164"/>
      <c r="CJ11" s="164"/>
      <c r="CK11" s="164"/>
      <c r="CL11" s="164"/>
      <c r="CM11" s="164"/>
      <c r="CN11" s="164"/>
      <c r="CO11" s="164"/>
      <c r="CP11" s="164"/>
      <c r="CQ11" s="164"/>
      <c r="CR11" s="164"/>
      <c r="CS11" s="164"/>
      <c r="CT11" s="164"/>
      <c r="CU11" s="164"/>
      <c r="CV11" s="164"/>
      <c r="CW11" s="164"/>
      <c r="CX11" s="164"/>
      <c r="CY11" s="164"/>
      <c r="CZ11" s="164"/>
    </row>
    <row r="12" spans="1:104" s="25" customFormat="1" ht="0.75" customHeight="1">
      <c r="A12" s="158"/>
      <c r="B12" s="158"/>
      <c r="C12" s="158"/>
      <c r="D12" s="158"/>
      <c r="E12" s="158"/>
      <c r="F12" s="158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  <c r="BX12" s="168"/>
      <c r="BY12" s="168"/>
      <c r="BZ12" s="168"/>
      <c r="CA12" s="168"/>
      <c r="CB12" s="168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4"/>
      <c r="CX12" s="164"/>
      <c r="CY12" s="164"/>
      <c r="CZ12" s="164"/>
    </row>
    <row r="13" spans="1:104" s="25" customFormat="1" ht="19.5" customHeight="1">
      <c r="A13" s="158" t="s">
        <v>15</v>
      </c>
      <c r="B13" s="158"/>
      <c r="C13" s="158"/>
      <c r="D13" s="158"/>
      <c r="E13" s="158"/>
      <c r="F13" s="158"/>
      <c r="G13" s="195" t="s">
        <v>34</v>
      </c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60"/>
      <c r="BE13" s="194">
        <v>469</v>
      </c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  <c r="CB13" s="19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164"/>
      <c r="CW13" s="164"/>
      <c r="CX13" s="164"/>
      <c r="CY13" s="164"/>
      <c r="CZ13" s="164"/>
    </row>
    <row r="14" spans="1:104" s="25" customFormat="1" ht="18" customHeight="1">
      <c r="A14" s="158" t="s">
        <v>16</v>
      </c>
      <c r="B14" s="158"/>
      <c r="C14" s="158"/>
      <c r="D14" s="158"/>
      <c r="E14" s="158"/>
      <c r="F14" s="158"/>
      <c r="G14" s="195" t="s">
        <v>35</v>
      </c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60"/>
      <c r="BE14" s="194">
        <v>12.6</v>
      </c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64"/>
      <c r="CD14" s="164"/>
      <c r="CE14" s="164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  <c r="CU14" s="164"/>
      <c r="CV14" s="164"/>
      <c r="CW14" s="164"/>
      <c r="CX14" s="164"/>
      <c r="CY14" s="164"/>
      <c r="CZ14" s="164"/>
    </row>
    <row r="15" spans="1:104" s="25" customFormat="1" ht="39" customHeight="1">
      <c r="A15" s="170" t="s">
        <v>17</v>
      </c>
      <c r="B15" s="171"/>
      <c r="C15" s="171"/>
      <c r="D15" s="171"/>
      <c r="E15" s="171"/>
      <c r="F15" s="172"/>
      <c r="G15" s="176"/>
      <c r="H15" s="178" t="s">
        <v>36</v>
      </c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  <c r="AW15" s="178"/>
      <c r="AX15" s="178"/>
      <c r="AY15" s="178"/>
      <c r="AZ15" s="178"/>
      <c r="BA15" s="178"/>
      <c r="BB15" s="178"/>
      <c r="BC15" s="178"/>
      <c r="BD15" s="179"/>
      <c r="BE15" s="155" t="s">
        <v>102</v>
      </c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7"/>
      <c r="CC15" s="199" t="s">
        <v>1</v>
      </c>
      <c r="CD15" s="200"/>
      <c r="CE15" s="200"/>
      <c r="CF15" s="200"/>
      <c r="CG15" s="200"/>
      <c r="CH15" s="200"/>
      <c r="CI15" s="200"/>
      <c r="CJ15" s="200"/>
      <c r="CK15" s="200"/>
      <c r="CL15" s="200"/>
      <c r="CM15" s="200"/>
      <c r="CN15" s="200"/>
      <c r="CO15" s="200"/>
      <c r="CP15" s="200"/>
      <c r="CQ15" s="200"/>
      <c r="CR15" s="200"/>
      <c r="CS15" s="200"/>
      <c r="CT15" s="200"/>
      <c r="CU15" s="200"/>
      <c r="CV15" s="200"/>
      <c r="CW15" s="200"/>
      <c r="CX15" s="200"/>
      <c r="CY15" s="200"/>
      <c r="CZ15" s="201"/>
    </row>
    <row r="16" spans="1:104" s="25" customFormat="1" ht="6.75" customHeight="1">
      <c r="A16" s="173"/>
      <c r="B16" s="174"/>
      <c r="C16" s="174"/>
      <c r="D16" s="174"/>
      <c r="E16" s="174"/>
      <c r="F16" s="175"/>
      <c r="G16" s="177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1"/>
      <c r="BE16" s="196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7"/>
      <c r="BY16" s="197"/>
      <c r="BZ16" s="197"/>
      <c r="CA16" s="197"/>
      <c r="CB16" s="198"/>
      <c r="CC16" s="202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203"/>
      <c r="CP16" s="203"/>
      <c r="CQ16" s="203"/>
      <c r="CR16" s="203"/>
      <c r="CS16" s="203"/>
      <c r="CT16" s="203"/>
      <c r="CU16" s="203"/>
      <c r="CV16" s="203"/>
      <c r="CW16" s="203"/>
      <c r="CX16" s="203"/>
      <c r="CY16" s="203"/>
      <c r="CZ16" s="204"/>
    </row>
    <row r="17" spans="1:104" s="25" customFormat="1" ht="39" customHeight="1">
      <c r="A17" s="170" t="s">
        <v>18</v>
      </c>
      <c r="B17" s="171"/>
      <c r="C17" s="171"/>
      <c r="D17" s="171"/>
      <c r="E17" s="171"/>
      <c r="F17" s="172"/>
      <c r="G17" s="176"/>
      <c r="H17" s="178" t="s">
        <v>37</v>
      </c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9"/>
      <c r="BE17" s="155" t="s">
        <v>103</v>
      </c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6"/>
      <c r="BX17" s="156"/>
      <c r="BY17" s="156"/>
      <c r="BZ17" s="156"/>
      <c r="CA17" s="156"/>
      <c r="CB17" s="157"/>
      <c r="CC17" s="199" t="s">
        <v>1</v>
      </c>
      <c r="CD17" s="200"/>
      <c r="CE17" s="200"/>
      <c r="CF17" s="200"/>
      <c r="CG17" s="200"/>
      <c r="CH17" s="200"/>
      <c r="CI17" s="200"/>
      <c r="CJ17" s="200"/>
      <c r="CK17" s="200"/>
      <c r="CL17" s="200"/>
      <c r="CM17" s="200"/>
      <c r="CN17" s="200"/>
      <c r="CO17" s="200"/>
      <c r="CP17" s="200"/>
      <c r="CQ17" s="200"/>
      <c r="CR17" s="200"/>
      <c r="CS17" s="200"/>
      <c r="CT17" s="200"/>
      <c r="CU17" s="200"/>
      <c r="CV17" s="200"/>
      <c r="CW17" s="200"/>
      <c r="CX17" s="200"/>
      <c r="CY17" s="200"/>
      <c r="CZ17" s="201"/>
    </row>
    <row r="18" spans="1:104" s="25" customFormat="1" ht="6.75" customHeight="1">
      <c r="A18" s="173"/>
      <c r="B18" s="174"/>
      <c r="C18" s="174"/>
      <c r="D18" s="174"/>
      <c r="E18" s="174"/>
      <c r="F18" s="175"/>
      <c r="G18" s="177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1"/>
      <c r="BE18" s="196"/>
      <c r="BF18" s="197"/>
      <c r="BG18" s="197"/>
      <c r="BH18" s="197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  <c r="BU18" s="197"/>
      <c r="BV18" s="197"/>
      <c r="BW18" s="197"/>
      <c r="BX18" s="197"/>
      <c r="BY18" s="197"/>
      <c r="BZ18" s="197"/>
      <c r="CA18" s="197"/>
      <c r="CB18" s="198"/>
      <c r="CC18" s="202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4"/>
    </row>
    <row r="19" spans="1:104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</row>
    <row r="20" spans="1:104" s="27" customFormat="1" ht="13.5">
      <c r="A20" s="206" t="s">
        <v>38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  <c r="BI20" s="207"/>
      <c r="BJ20" s="207"/>
      <c r="BK20" s="207"/>
      <c r="BL20" s="207"/>
      <c r="BM20" s="207"/>
      <c r="BN20" s="207"/>
      <c r="BO20" s="207"/>
      <c r="BP20" s="207"/>
      <c r="BQ20" s="207"/>
      <c r="BR20" s="207"/>
      <c r="BS20" s="207"/>
      <c r="BT20" s="207"/>
      <c r="BU20" s="207"/>
      <c r="BV20" s="207"/>
      <c r="BW20" s="207"/>
      <c r="BX20" s="207"/>
      <c r="BY20" s="207"/>
      <c r="BZ20" s="207"/>
      <c r="CA20" s="207"/>
      <c r="CB20" s="207"/>
      <c r="CC20" s="207"/>
      <c r="CD20" s="207"/>
      <c r="CE20" s="207"/>
      <c r="CF20" s="207"/>
      <c r="CG20" s="207"/>
      <c r="CH20" s="207"/>
      <c r="CI20" s="207"/>
      <c r="CJ20" s="207"/>
      <c r="CK20" s="207"/>
      <c r="CL20" s="207"/>
      <c r="CM20" s="207"/>
      <c r="CN20" s="207"/>
      <c r="CO20" s="207"/>
      <c r="CP20" s="207"/>
      <c r="CQ20" s="207"/>
      <c r="CR20" s="207"/>
      <c r="CS20" s="207"/>
      <c r="CT20" s="207"/>
      <c r="CU20" s="207"/>
      <c r="CV20" s="207"/>
      <c r="CW20" s="207"/>
      <c r="CX20" s="207"/>
      <c r="CY20" s="207"/>
      <c r="CZ20" s="207"/>
    </row>
    <row r="21" spans="1:104" s="27" customFormat="1" ht="41.25" customHeight="1">
      <c r="A21" s="206" t="s">
        <v>39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7"/>
      <c r="BA21" s="207"/>
      <c r="BB21" s="207"/>
      <c r="BC21" s="207"/>
      <c r="BD21" s="207"/>
      <c r="BE21" s="207"/>
      <c r="BF21" s="207"/>
      <c r="BG21" s="207"/>
      <c r="BH21" s="207"/>
      <c r="BI21" s="207"/>
      <c r="BJ21" s="207"/>
      <c r="BK21" s="207"/>
      <c r="BL21" s="207"/>
      <c r="BM21" s="207"/>
      <c r="BN21" s="207"/>
      <c r="BO21" s="207"/>
      <c r="BP21" s="207"/>
      <c r="BQ21" s="207"/>
      <c r="BR21" s="207"/>
      <c r="BS21" s="207"/>
      <c r="BT21" s="207"/>
      <c r="BU21" s="207"/>
      <c r="BV21" s="207"/>
      <c r="BW21" s="207"/>
      <c r="BX21" s="207"/>
      <c r="BY21" s="207"/>
      <c r="BZ21" s="207"/>
      <c r="CA21" s="207"/>
      <c r="CB21" s="207"/>
      <c r="CC21" s="207"/>
      <c r="CD21" s="207"/>
      <c r="CE21" s="207"/>
      <c r="CF21" s="207"/>
      <c r="CG21" s="207"/>
      <c r="CH21" s="207"/>
      <c r="CI21" s="207"/>
      <c r="CJ21" s="207"/>
      <c r="CK21" s="207"/>
      <c r="CL21" s="207"/>
      <c r="CM21" s="207"/>
      <c r="CN21" s="207"/>
      <c r="CO21" s="207"/>
      <c r="CP21" s="207"/>
      <c r="CQ21" s="207"/>
      <c r="CR21" s="207"/>
      <c r="CS21" s="207"/>
      <c r="CT21" s="207"/>
      <c r="CU21" s="207"/>
      <c r="CV21" s="207"/>
      <c r="CW21" s="207"/>
      <c r="CX21" s="207"/>
      <c r="CY21" s="207"/>
      <c r="CZ21" s="207"/>
    </row>
    <row r="22" spans="1:104" s="27" customFormat="1" ht="31.5" customHeight="1">
      <c r="A22" s="206" t="s">
        <v>40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  <c r="AY22" s="207"/>
      <c r="AZ22" s="207"/>
      <c r="BA22" s="207"/>
      <c r="BB22" s="207"/>
      <c r="BC22" s="207"/>
      <c r="BD22" s="207"/>
      <c r="BE22" s="207"/>
      <c r="BF22" s="207"/>
      <c r="BG22" s="207"/>
      <c r="BH22" s="207"/>
      <c r="BI22" s="207"/>
      <c r="BJ22" s="207"/>
      <c r="BK22" s="207"/>
      <c r="BL22" s="207"/>
      <c r="BM22" s="207"/>
      <c r="BN22" s="207"/>
      <c r="BO22" s="207"/>
      <c r="BP22" s="207"/>
      <c r="BQ22" s="207"/>
      <c r="BR22" s="207"/>
      <c r="BS22" s="207"/>
      <c r="BT22" s="207"/>
      <c r="BU22" s="207"/>
      <c r="BV22" s="207"/>
      <c r="BW22" s="207"/>
      <c r="BX22" s="207"/>
      <c r="BY22" s="207"/>
      <c r="BZ22" s="207"/>
      <c r="CA22" s="207"/>
      <c r="CB22" s="207"/>
      <c r="CC22" s="207"/>
      <c r="CD22" s="207"/>
      <c r="CE22" s="207"/>
      <c r="CF22" s="207"/>
      <c r="CG22" s="207"/>
      <c r="CH22" s="207"/>
      <c r="CI22" s="207"/>
      <c r="CJ22" s="207"/>
      <c r="CK22" s="207"/>
      <c r="CL22" s="207"/>
      <c r="CM22" s="207"/>
      <c r="CN22" s="207"/>
      <c r="CO22" s="207"/>
      <c r="CP22" s="207"/>
      <c r="CQ22" s="207"/>
      <c r="CR22" s="207"/>
      <c r="CS22" s="207"/>
      <c r="CT22" s="207"/>
      <c r="CU22" s="207"/>
      <c r="CV22" s="207"/>
      <c r="CW22" s="207"/>
      <c r="CX22" s="207"/>
      <c r="CY22" s="207"/>
      <c r="CZ22" s="207"/>
    </row>
    <row r="23" spans="1:104" s="27" customFormat="1" ht="37.5" customHeight="1">
      <c r="A23" s="206" t="s">
        <v>41</v>
      </c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7"/>
      <c r="AW23" s="207"/>
      <c r="AX23" s="207"/>
      <c r="AY23" s="207"/>
      <c r="AZ23" s="207"/>
      <c r="BA23" s="207"/>
      <c r="BB23" s="207"/>
      <c r="BC23" s="207"/>
      <c r="BD23" s="207"/>
      <c r="BE23" s="207"/>
      <c r="BF23" s="207"/>
      <c r="BG23" s="207"/>
      <c r="BH23" s="207"/>
      <c r="BI23" s="207"/>
      <c r="BJ23" s="207"/>
      <c r="BK23" s="207"/>
      <c r="BL23" s="207"/>
      <c r="BM23" s="207"/>
      <c r="BN23" s="207"/>
      <c r="BO23" s="207"/>
      <c r="BP23" s="207"/>
      <c r="BQ23" s="207"/>
      <c r="BR23" s="207"/>
      <c r="BS23" s="207"/>
      <c r="BT23" s="207"/>
      <c r="BU23" s="207"/>
      <c r="BV23" s="207"/>
      <c r="BW23" s="207"/>
      <c r="BX23" s="207"/>
      <c r="BY23" s="207"/>
      <c r="BZ23" s="207"/>
      <c r="CA23" s="207"/>
      <c r="CB23" s="207"/>
      <c r="CC23" s="207"/>
      <c r="CD23" s="207"/>
      <c r="CE23" s="207"/>
      <c r="CF23" s="207"/>
      <c r="CG23" s="207"/>
      <c r="CH23" s="207"/>
      <c r="CI23" s="207"/>
      <c r="CJ23" s="207"/>
      <c r="CK23" s="207"/>
      <c r="CL23" s="207"/>
      <c r="CM23" s="207"/>
      <c r="CN23" s="207"/>
      <c r="CO23" s="207"/>
      <c r="CP23" s="207"/>
      <c r="CQ23" s="207"/>
      <c r="CR23" s="207"/>
      <c r="CS23" s="207"/>
      <c r="CT23" s="207"/>
      <c r="CU23" s="207"/>
      <c r="CV23" s="207"/>
      <c r="CW23" s="207"/>
      <c r="CX23" s="207"/>
      <c r="CY23" s="207"/>
      <c r="CZ23" s="207"/>
    </row>
    <row r="24" spans="1:104" s="27" customFormat="1" ht="13.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</row>
    <row r="26" spans="1:104">
      <c r="B26" s="208" t="str">
        <f>'[1]1.6'!A13</f>
        <v>Инженер-технолог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  <c r="AV26" s="208"/>
      <c r="AW26" s="208"/>
      <c r="AX26" s="208"/>
      <c r="AY26" s="208"/>
      <c r="AZ26" s="208"/>
      <c r="BA26" s="208"/>
      <c r="BB26" s="208"/>
      <c r="BC26" s="208"/>
      <c r="BD26" s="208"/>
      <c r="BE26" s="208"/>
      <c r="BF26" s="208"/>
      <c r="BG26" s="208"/>
      <c r="BH26" s="208"/>
      <c r="BI26" s="208"/>
      <c r="BJ26" s="208"/>
      <c r="BK26" s="208"/>
      <c r="BL26" s="208"/>
      <c r="BM26" s="30"/>
      <c r="BN26" s="209" t="str">
        <f>'[1]1.6'!D13</f>
        <v>А.В.Кривополенов</v>
      </c>
      <c r="BO26" s="209"/>
      <c r="BP26" s="209"/>
      <c r="BQ26" s="209"/>
      <c r="BR26" s="209"/>
      <c r="BS26" s="209"/>
      <c r="BT26" s="209"/>
      <c r="BU26" s="209"/>
      <c r="BV26" s="209"/>
      <c r="BW26" s="209"/>
      <c r="BX26" s="209"/>
      <c r="BY26" s="209"/>
      <c r="BZ26" s="209"/>
      <c r="CA26" s="209"/>
      <c r="CB26" s="209"/>
      <c r="CC26" s="209"/>
      <c r="CD26" s="209"/>
      <c r="CE26" s="209"/>
      <c r="CF26" s="209"/>
      <c r="CG26" s="209"/>
      <c r="CH26" s="209"/>
      <c r="CI26" s="209"/>
      <c r="CJ26" s="209"/>
      <c r="CK26" s="209"/>
      <c r="CL26" s="209"/>
      <c r="CM26" s="209"/>
    </row>
    <row r="27" spans="1:104">
      <c r="B27" s="205" t="s">
        <v>42</v>
      </c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31"/>
      <c r="BN27" s="205" t="s">
        <v>43</v>
      </c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</row>
  </sheetData>
  <mergeCells count="50">
    <mergeCell ref="B27:BL27"/>
    <mergeCell ref="BN27:CM27"/>
    <mergeCell ref="A20:CZ20"/>
    <mergeCell ref="A21:CZ21"/>
    <mergeCell ref="A22:CZ22"/>
    <mergeCell ref="A23:CZ23"/>
    <mergeCell ref="B26:BL26"/>
    <mergeCell ref="BN26:CM26"/>
    <mergeCell ref="A15:F16"/>
    <mergeCell ref="G15:G16"/>
    <mergeCell ref="H15:BD16"/>
    <mergeCell ref="BE15:CB16"/>
    <mergeCell ref="CC15:CZ16"/>
    <mergeCell ref="A17:F18"/>
    <mergeCell ref="G17:G18"/>
    <mergeCell ref="H17:BD18"/>
    <mergeCell ref="BE17:CB18"/>
    <mergeCell ref="CC17:CZ18"/>
    <mergeCell ref="A13:F13"/>
    <mergeCell ref="BE13:CB13"/>
    <mergeCell ref="CC13:CZ13"/>
    <mergeCell ref="A14:F14"/>
    <mergeCell ref="BE14:CB14"/>
    <mergeCell ref="CC14:CZ14"/>
    <mergeCell ref="G13:BD13"/>
    <mergeCell ref="G14:BD14"/>
    <mergeCell ref="A11:F12"/>
    <mergeCell ref="BE11:CB12"/>
    <mergeCell ref="CC11:CZ12"/>
    <mergeCell ref="G11:BD12"/>
    <mergeCell ref="A9:F10"/>
    <mergeCell ref="G9:G10"/>
    <mergeCell ref="H9:BD10"/>
    <mergeCell ref="BE9:CB10"/>
    <mergeCell ref="CC9:CZ10"/>
    <mergeCell ref="A7:F7"/>
    <mergeCell ref="H7:BD7"/>
    <mergeCell ref="BE7:CB7"/>
    <mergeCell ref="CC7:CZ7"/>
    <mergeCell ref="A8:F8"/>
    <mergeCell ref="H8:BD8"/>
    <mergeCell ref="BE8:CB8"/>
    <mergeCell ref="CC8:CZ8"/>
    <mergeCell ref="A2:CZ2"/>
    <mergeCell ref="F3:CU3"/>
    <mergeCell ref="F4:CU4"/>
    <mergeCell ref="A6:F6"/>
    <mergeCell ref="G6:BD6"/>
    <mergeCell ref="BE6:CB6"/>
    <mergeCell ref="CC6:CZ6"/>
  </mergeCells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AA997"/>
  <sheetViews>
    <sheetView view="pageBreakPreview" zoomScale="84" zoomScaleNormal="84" zoomScaleSheetLayoutView="84" workbookViewId="0">
      <selection activeCell="B10" sqref="B10:AA10"/>
    </sheetView>
  </sheetViews>
  <sheetFormatPr defaultRowHeight="16.5"/>
  <cols>
    <col min="1" max="1" width="8" style="48" customWidth="1"/>
    <col min="2" max="2" width="16" style="48" customWidth="1"/>
    <col min="3" max="3" width="8" style="48" customWidth="1"/>
    <col min="4" max="4" width="11.5" style="48" customWidth="1"/>
    <col min="5" max="5" width="8" style="48" customWidth="1"/>
    <col min="6" max="6" width="18.125" style="48" customWidth="1"/>
    <col min="7" max="7" width="17.125" style="48" customWidth="1"/>
    <col min="8" max="8" width="6.375" style="48" customWidth="1"/>
    <col min="9" max="9" width="8" style="48" customWidth="1"/>
    <col min="10" max="10" width="10.875" style="43" customWidth="1"/>
    <col min="11" max="21" width="9" style="43"/>
    <col min="22" max="22" width="13.375" style="43" customWidth="1"/>
    <col min="23" max="23" width="9" style="43"/>
    <col min="24" max="24" width="10.875" style="43" customWidth="1"/>
    <col min="25" max="16384" width="9" style="43"/>
  </cols>
  <sheetData>
    <row r="1" spans="1:27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27" ht="16.5" customHeight="1">
      <c r="A2" s="211" t="s">
        <v>262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</row>
    <row r="3" spans="1:27" ht="18.75">
      <c r="A3" s="211" t="s">
        <v>77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</row>
    <row r="4" spans="1:27" ht="15.75" thickBot="1">
      <c r="A4" s="212" t="s">
        <v>78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</row>
    <row r="5" spans="1:27" ht="32.25" customHeight="1" thickBot="1">
      <c r="A5" s="213" t="s">
        <v>50</v>
      </c>
      <c r="B5" s="214"/>
      <c r="C5" s="214"/>
      <c r="D5" s="214"/>
      <c r="E5" s="214"/>
      <c r="F5" s="214"/>
      <c r="G5" s="214"/>
      <c r="H5" s="214"/>
      <c r="I5" s="215"/>
      <c r="J5" s="214" t="s">
        <v>51</v>
      </c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5"/>
      <c r="W5" s="216" t="s">
        <v>52</v>
      </c>
      <c r="X5" s="218" t="s">
        <v>53</v>
      </c>
      <c r="Y5" s="219"/>
      <c r="Z5" s="220"/>
      <c r="AA5" s="224" t="s">
        <v>54</v>
      </c>
    </row>
    <row r="6" spans="1:27" ht="171.75" customHeight="1" thickBot="1">
      <c r="A6" s="216" t="s">
        <v>79</v>
      </c>
      <c r="B6" s="216" t="s">
        <v>80</v>
      </c>
      <c r="C6" s="216" t="s">
        <v>55</v>
      </c>
      <c r="D6" s="216" t="s">
        <v>81</v>
      </c>
      <c r="E6" s="216" t="s">
        <v>56</v>
      </c>
      <c r="F6" s="216" t="s">
        <v>57</v>
      </c>
      <c r="G6" s="216" t="s">
        <v>58</v>
      </c>
      <c r="H6" s="216" t="s">
        <v>59</v>
      </c>
      <c r="I6" s="216" t="s">
        <v>82</v>
      </c>
      <c r="J6" s="224" t="s">
        <v>60</v>
      </c>
      <c r="K6" s="216" t="s">
        <v>61</v>
      </c>
      <c r="L6" s="216" t="s">
        <v>62</v>
      </c>
      <c r="M6" s="213" t="s">
        <v>63</v>
      </c>
      <c r="N6" s="214"/>
      <c r="O6" s="214"/>
      <c r="P6" s="214"/>
      <c r="Q6" s="214"/>
      <c r="R6" s="214"/>
      <c r="S6" s="214"/>
      <c r="T6" s="214"/>
      <c r="U6" s="215"/>
      <c r="V6" s="216" t="s">
        <v>64</v>
      </c>
      <c r="W6" s="217"/>
      <c r="X6" s="221"/>
      <c r="Y6" s="222"/>
      <c r="Z6" s="223"/>
      <c r="AA6" s="225"/>
    </row>
    <row r="7" spans="1:27" ht="63.75" customHeight="1" thickBot="1">
      <c r="A7" s="217"/>
      <c r="B7" s="217"/>
      <c r="C7" s="217"/>
      <c r="D7" s="217"/>
      <c r="E7" s="217"/>
      <c r="F7" s="217"/>
      <c r="G7" s="217"/>
      <c r="H7" s="217"/>
      <c r="I7" s="217"/>
      <c r="J7" s="225"/>
      <c r="K7" s="217"/>
      <c r="L7" s="217"/>
      <c r="M7" s="216" t="s">
        <v>65</v>
      </c>
      <c r="N7" s="213" t="s">
        <v>66</v>
      </c>
      <c r="O7" s="214"/>
      <c r="P7" s="215"/>
      <c r="Q7" s="213" t="s">
        <v>83</v>
      </c>
      <c r="R7" s="214"/>
      <c r="S7" s="214"/>
      <c r="T7" s="215"/>
      <c r="U7" s="216" t="s">
        <v>44</v>
      </c>
      <c r="V7" s="217"/>
      <c r="W7" s="217"/>
      <c r="X7" s="216" t="s">
        <v>67</v>
      </c>
      <c r="Y7" s="216" t="s">
        <v>68</v>
      </c>
      <c r="Z7" s="216" t="s">
        <v>69</v>
      </c>
      <c r="AA7" s="225"/>
    </row>
    <row r="8" spans="1:27" ht="115.5" customHeight="1" thickBot="1">
      <c r="A8" s="217"/>
      <c r="B8" s="217"/>
      <c r="C8" s="217"/>
      <c r="D8" s="217"/>
      <c r="E8" s="217"/>
      <c r="F8" s="217"/>
      <c r="G8" s="217"/>
      <c r="H8" s="217"/>
      <c r="I8" s="217"/>
      <c r="J8" s="225"/>
      <c r="K8" s="217"/>
      <c r="L8" s="217"/>
      <c r="M8" s="217"/>
      <c r="N8" s="44" t="s">
        <v>45</v>
      </c>
      <c r="O8" s="44" t="s">
        <v>46</v>
      </c>
      <c r="P8" s="44" t="s">
        <v>47</v>
      </c>
      <c r="Q8" s="44" t="s">
        <v>48</v>
      </c>
      <c r="R8" s="44" t="s">
        <v>49</v>
      </c>
      <c r="S8" s="44" t="s">
        <v>84</v>
      </c>
      <c r="T8" s="44" t="s">
        <v>85</v>
      </c>
      <c r="U8" s="217"/>
      <c r="V8" s="217"/>
      <c r="W8" s="217"/>
      <c r="X8" s="217"/>
      <c r="Y8" s="217"/>
      <c r="Z8" s="217"/>
      <c r="AA8" s="225"/>
    </row>
    <row r="9" spans="1:27" ht="17.25" customHeight="1">
      <c r="A9" s="133">
        <v>1</v>
      </c>
      <c r="B9" s="133">
        <v>2</v>
      </c>
      <c r="C9" s="133">
        <v>3</v>
      </c>
      <c r="D9" s="133">
        <v>4</v>
      </c>
      <c r="E9" s="133">
        <v>5</v>
      </c>
      <c r="F9" s="133">
        <v>6</v>
      </c>
      <c r="G9" s="133">
        <v>7</v>
      </c>
      <c r="H9" s="133">
        <v>8</v>
      </c>
      <c r="I9" s="133">
        <v>9</v>
      </c>
      <c r="J9" s="133">
        <v>10</v>
      </c>
      <c r="K9" s="133">
        <v>11</v>
      </c>
      <c r="L9" s="133">
        <v>12</v>
      </c>
      <c r="M9" s="133">
        <v>13</v>
      </c>
      <c r="N9" s="133">
        <v>14</v>
      </c>
      <c r="O9" s="133">
        <v>15</v>
      </c>
      <c r="P9" s="133">
        <v>16</v>
      </c>
      <c r="Q9" s="133">
        <v>17</v>
      </c>
      <c r="R9" s="133">
        <v>18</v>
      </c>
      <c r="S9" s="133">
        <v>19</v>
      </c>
      <c r="T9" s="133">
        <v>20</v>
      </c>
      <c r="U9" s="133">
        <v>21</v>
      </c>
      <c r="V9" s="133">
        <v>22</v>
      </c>
      <c r="W9" s="133">
        <v>23</v>
      </c>
      <c r="X9" s="133">
        <v>24</v>
      </c>
      <c r="Y9" s="133">
        <v>25</v>
      </c>
      <c r="Z9" s="133">
        <v>26</v>
      </c>
      <c r="AA9" s="133">
        <v>27</v>
      </c>
    </row>
    <row r="10" spans="1:27" ht="36" customHeight="1">
      <c r="A10" s="134">
        <v>1</v>
      </c>
      <c r="B10" s="141" t="s">
        <v>1</v>
      </c>
      <c r="C10" s="141" t="s">
        <v>1</v>
      </c>
      <c r="D10" s="141" t="s">
        <v>1</v>
      </c>
      <c r="E10" s="141" t="s">
        <v>1</v>
      </c>
      <c r="F10" s="141" t="s">
        <v>1</v>
      </c>
      <c r="G10" s="141" t="s">
        <v>1</v>
      </c>
      <c r="H10" s="141" t="s">
        <v>1</v>
      </c>
      <c r="I10" s="142">
        <v>0</v>
      </c>
      <c r="J10" s="142">
        <v>0</v>
      </c>
      <c r="K10" s="142">
        <v>0</v>
      </c>
      <c r="L10" s="141">
        <v>0</v>
      </c>
      <c r="M10" s="141">
        <v>0</v>
      </c>
      <c r="N10" s="141">
        <v>0</v>
      </c>
      <c r="O10" s="141">
        <v>0</v>
      </c>
      <c r="P10" s="141">
        <v>0</v>
      </c>
      <c r="Q10" s="141">
        <v>0</v>
      </c>
      <c r="R10" s="141">
        <v>0</v>
      </c>
      <c r="S10" s="141">
        <v>0</v>
      </c>
      <c r="T10" s="141">
        <v>0</v>
      </c>
      <c r="U10" s="141">
        <v>0</v>
      </c>
      <c r="V10" s="141">
        <v>0</v>
      </c>
      <c r="W10" s="141">
        <v>0</v>
      </c>
      <c r="X10" s="141" t="s">
        <v>1</v>
      </c>
      <c r="Y10" s="141" t="s">
        <v>1</v>
      </c>
      <c r="Z10" s="141" t="s">
        <v>1</v>
      </c>
      <c r="AA10" s="141" t="s">
        <v>1</v>
      </c>
    </row>
    <row r="11" spans="1:27" s="45" customFormat="1" ht="14.25" customHeight="1">
      <c r="A11" s="229" t="s">
        <v>70</v>
      </c>
      <c r="B11" s="230"/>
      <c r="C11" s="230"/>
      <c r="D11" s="230"/>
      <c r="E11" s="230"/>
      <c r="F11" s="230"/>
      <c r="G11" s="231"/>
      <c r="H11" s="135" t="s">
        <v>71</v>
      </c>
      <c r="I11" s="46" t="s">
        <v>21</v>
      </c>
      <c r="J11" s="46" t="s">
        <v>21</v>
      </c>
      <c r="K11" s="46" t="s">
        <v>21</v>
      </c>
      <c r="L11" s="46" t="s">
        <v>21</v>
      </c>
      <c r="M11" s="46" t="s">
        <v>21</v>
      </c>
      <c r="N11" s="46" t="s">
        <v>21</v>
      </c>
      <c r="O11" s="46" t="s">
        <v>21</v>
      </c>
      <c r="P11" s="46" t="s">
        <v>21</v>
      </c>
      <c r="Q11" s="46" t="s">
        <v>21</v>
      </c>
      <c r="R11" s="46" t="s">
        <v>21</v>
      </c>
      <c r="S11" s="46" t="s">
        <v>21</v>
      </c>
      <c r="T11" s="46" t="s">
        <v>21</v>
      </c>
      <c r="U11" s="46" t="s">
        <v>21</v>
      </c>
      <c r="V11" s="46" t="s">
        <v>21</v>
      </c>
      <c r="W11" s="46" t="s">
        <v>21</v>
      </c>
      <c r="X11" s="46" t="s">
        <v>21</v>
      </c>
      <c r="Y11" s="46" t="s">
        <v>21</v>
      </c>
      <c r="Z11" s="46" t="s">
        <v>21</v>
      </c>
      <c r="AA11" s="46" t="s">
        <v>21</v>
      </c>
    </row>
    <row r="12" spans="1:27" s="45" customFormat="1" ht="14.25" customHeight="1">
      <c r="A12" s="226" t="s">
        <v>86</v>
      </c>
      <c r="B12" s="227"/>
      <c r="C12" s="227"/>
      <c r="D12" s="227"/>
      <c r="E12" s="227"/>
      <c r="F12" s="227"/>
      <c r="G12" s="228"/>
      <c r="H12" s="46" t="s">
        <v>72</v>
      </c>
      <c r="I12" s="46" t="s">
        <v>21</v>
      </c>
      <c r="J12" s="46" t="s">
        <v>21</v>
      </c>
      <c r="K12" s="46" t="s">
        <v>21</v>
      </c>
      <c r="L12" s="46" t="s">
        <v>21</v>
      </c>
      <c r="M12" s="46" t="s">
        <v>21</v>
      </c>
      <c r="N12" s="46" t="s">
        <v>21</v>
      </c>
      <c r="O12" s="46" t="s">
        <v>21</v>
      </c>
      <c r="P12" s="46" t="s">
        <v>21</v>
      </c>
      <c r="Q12" s="46" t="s">
        <v>21</v>
      </c>
      <c r="R12" s="46" t="s">
        <v>21</v>
      </c>
      <c r="S12" s="46" t="s">
        <v>21</v>
      </c>
      <c r="T12" s="46" t="s">
        <v>21</v>
      </c>
      <c r="U12" s="46" t="s">
        <v>21</v>
      </c>
      <c r="V12" s="46" t="s">
        <v>21</v>
      </c>
      <c r="W12" s="46" t="s">
        <v>21</v>
      </c>
      <c r="X12" s="46" t="s">
        <v>21</v>
      </c>
      <c r="Y12" s="46" t="s">
        <v>21</v>
      </c>
      <c r="Z12" s="46" t="s">
        <v>21</v>
      </c>
      <c r="AA12" s="46" t="s">
        <v>21</v>
      </c>
    </row>
    <row r="13" spans="1:27" s="45" customFormat="1" ht="14.25" customHeight="1">
      <c r="A13" s="226" t="s">
        <v>87</v>
      </c>
      <c r="B13" s="227"/>
      <c r="C13" s="227"/>
      <c r="D13" s="227"/>
      <c r="E13" s="227"/>
      <c r="F13" s="227"/>
      <c r="G13" s="228"/>
      <c r="H13" s="46" t="s">
        <v>73</v>
      </c>
      <c r="I13" s="46" t="s">
        <v>21</v>
      </c>
      <c r="J13" s="46" t="s">
        <v>21</v>
      </c>
      <c r="K13" s="46" t="s">
        <v>21</v>
      </c>
      <c r="L13" s="46" t="s">
        <v>21</v>
      </c>
      <c r="M13" s="46" t="s">
        <v>21</v>
      </c>
      <c r="N13" s="46" t="s">
        <v>21</v>
      </c>
      <c r="O13" s="46" t="s">
        <v>21</v>
      </c>
      <c r="P13" s="46" t="s">
        <v>21</v>
      </c>
      <c r="Q13" s="46" t="s">
        <v>21</v>
      </c>
      <c r="R13" s="46" t="s">
        <v>21</v>
      </c>
      <c r="S13" s="46" t="s">
        <v>21</v>
      </c>
      <c r="T13" s="46" t="s">
        <v>21</v>
      </c>
      <c r="U13" s="46" t="s">
        <v>21</v>
      </c>
      <c r="V13" s="46" t="s">
        <v>21</v>
      </c>
      <c r="W13" s="46" t="s">
        <v>21</v>
      </c>
      <c r="X13" s="46" t="s">
        <v>21</v>
      </c>
      <c r="Y13" s="46" t="s">
        <v>21</v>
      </c>
      <c r="Z13" s="46" t="s">
        <v>21</v>
      </c>
      <c r="AA13" s="46" t="s">
        <v>21</v>
      </c>
    </row>
    <row r="14" spans="1:27" s="45" customFormat="1" ht="14.25" customHeight="1">
      <c r="A14" s="226" t="s">
        <v>88</v>
      </c>
      <c r="B14" s="227"/>
      <c r="C14" s="227"/>
      <c r="D14" s="227"/>
      <c r="E14" s="227"/>
      <c r="F14" s="227"/>
      <c r="G14" s="228"/>
      <c r="H14" s="46" t="s">
        <v>74</v>
      </c>
      <c r="I14" s="46">
        <f>SUM(I10:I10)</f>
        <v>0</v>
      </c>
      <c r="J14" s="46" t="s">
        <v>21</v>
      </c>
      <c r="K14" s="46">
        <f t="shared" ref="K14:V14" si="0">SUM(K10:K10)</f>
        <v>0</v>
      </c>
      <c r="L14" s="46">
        <f t="shared" si="0"/>
        <v>0</v>
      </c>
      <c r="M14" s="46">
        <f t="shared" si="0"/>
        <v>0</v>
      </c>
      <c r="N14" s="46">
        <f t="shared" si="0"/>
        <v>0</v>
      </c>
      <c r="O14" s="46">
        <f t="shared" si="0"/>
        <v>0</v>
      </c>
      <c r="P14" s="46">
        <f t="shared" si="0"/>
        <v>0</v>
      </c>
      <c r="Q14" s="46">
        <f t="shared" si="0"/>
        <v>0</v>
      </c>
      <c r="R14" s="46">
        <f t="shared" si="0"/>
        <v>0</v>
      </c>
      <c r="S14" s="46">
        <f t="shared" si="0"/>
        <v>0</v>
      </c>
      <c r="T14" s="46">
        <f t="shared" si="0"/>
        <v>0</v>
      </c>
      <c r="U14" s="46">
        <f t="shared" si="0"/>
        <v>0</v>
      </c>
      <c r="V14" s="46">
        <f t="shared" si="0"/>
        <v>0</v>
      </c>
      <c r="W14" s="46" t="s">
        <v>21</v>
      </c>
      <c r="X14" s="46" t="s">
        <v>21</v>
      </c>
      <c r="Y14" s="46" t="s">
        <v>21</v>
      </c>
      <c r="Z14" s="46" t="s">
        <v>21</v>
      </c>
      <c r="AA14" s="46">
        <v>1</v>
      </c>
    </row>
    <row r="15" spans="1:27" s="45" customFormat="1" ht="32.25" customHeight="1">
      <c r="A15" s="226" t="s">
        <v>89</v>
      </c>
      <c r="B15" s="227"/>
      <c r="C15" s="227"/>
      <c r="D15" s="227"/>
      <c r="E15" s="227"/>
      <c r="F15" s="227"/>
      <c r="G15" s="228"/>
      <c r="H15" s="46" t="s">
        <v>75</v>
      </c>
      <c r="I15" s="46">
        <f>SUM(I10:I10)</f>
        <v>0</v>
      </c>
      <c r="J15" s="46" t="s">
        <v>21</v>
      </c>
      <c r="K15" s="46">
        <f t="shared" ref="K15:V15" si="1">SUM(K10:K10)</f>
        <v>0</v>
      </c>
      <c r="L15" s="46">
        <f t="shared" si="1"/>
        <v>0</v>
      </c>
      <c r="M15" s="46">
        <f t="shared" si="1"/>
        <v>0</v>
      </c>
      <c r="N15" s="46">
        <f t="shared" si="1"/>
        <v>0</v>
      </c>
      <c r="O15" s="46">
        <f t="shared" si="1"/>
        <v>0</v>
      </c>
      <c r="P15" s="46">
        <f t="shared" si="1"/>
        <v>0</v>
      </c>
      <c r="Q15" s="46">
        <f t="shared" si="1"/>
        <v>0</v>
      </c>
      <c r="R15" s="46">
        <f t="shared" si="1"/>
        <v>0</v>
      </c>
      <c r="S15" s="46">
        <f t="shared" si="1"/>
        <v>0</v>
      </c>
      <c r="T15" s="46">
        <f t="shared" si="1"/>
        <v>0</v>
      </c>
      <c r="U15" s="46">
        <f t="shared" si="1"/>
        <v>0</v>
      </c>
      <c r="V15" s="46">
        <f t="shared" si="1"/>
        <v>0</v>
      </c>
      <c r="W15" s="46" t="s">
        <v>21</v>
      </c>
      <c r="X15" s="46" t="s">
        <v>21</v>
      </c>
      <c r="Y15" s="46" t="s">
        <v>21</v>
      </c>
      <c r="Z15" s="46" t="s">
        <v>21</v>
      </c>
      <c r="AA15" s="46">
        <v>1</v>
      </c>
    </row>
    <row r="16" spans="1:27" s="45" customFormat="1" ht="54" customHeight="1">
      <c r="A16" s="47"/>
      <c r="C16" s="232" t="s">
        <v>5</v>
      </c>
      <c r="D16" s="232"/>
      <c r="E16" s="232"/>
      <c r="F16" s="232"/>
      <c r="G16" s="232"/>
      <c r="H16" s="84"/>
      <c r="I16" s="232" t="s">
        <v>76</v>
      </c>
      <c r="J16" s="232"/>
      <c r="K16" s="232"/>
      <c r="L16" s="232"/>
      <c r="M16" s="232"/>
      <c r="O16" s="233"/>
      <c r="P16" s="233"/>
      <c r="Q16" s="233"/>
      <c r="R16" s="233"/>
      <c r="S16" s="233"/>
    </row>
    <row r="17" spans="1:19" s="45" customFormat="1" ht="14.25" customHeight="1">
      <c r="A17" s="47"/>
      <c r="C17" s="234" t="s">
        <v>90</v>
      </c>
      <c r="D17" s="234"/>
      <c r="E17" s="234"/>
      <c r="F17" s="234"/>
      <c r="G17" s="234"/>
      <c r="I17" s="235" t="s">
        <v>91</v>
      </c>
      <c r="J17" s="235"/>
      <c r="K17" s="235"/>
      <c r="L17" s="235"/>
      <c r="M17" s="235"/>
      <c r="O17" s="234" t="s">
        <v>19</v>
      </c>
      <c r="P17" s="234"/>
      <c r="Q17" s="234"/>
      <c r="R17" s="234"/>
      <c r="S17" s="234"/>
    </row>
    <row r="18" spans="1:19" s="45" customFormat="1" ht="14.25" customHeight="1">
      <c r="A18" s="47"/>
    </row>
    <row r="19" spans="1:19" s="45" customFormat="1" ht="14.25" customHeight="1">
      <c r="B19" s="43" t="s">
        <v>92</v>
      </c>
    </row>
    <row r="20" spans="1:19" s="45" customFormat="1" ht="14.25" customHeight="1"/>
    <row r="21" spans="1:19" s="45" customFormat="1" ht="14.25" customHeight="1"/>
    <row r="22" spans="1:19" s="45" customFormat="1" ht="14.25" customHeight="1"/>
    <row r="23" spans="1:19" s="45" customFormat="1" ht="14.25" customHeight="1"/>
    <row r="24" spans="1:19" s="45" customFormat="1" ht="14.25" customHeight="1"/>
    <row r="25" spans="1:19" s="45" customFormat="1" ht="14.25" customHeight="1"/>
    <row r="26" spans="1:19" s="45" customFormat="1" ht="14.25" customHeight="1"/>
    <row r="27" spans="1:19" s="45" customFormat="1" ht="14.25" customHeight="1"/>
    <row r="28" spans="1:19" s="45" customFormat="1" ht="14.25" customHeight="1"/>
    <row r="29" spans="1:19" s="45" customFormat="1" ht="14.25" customHeight="1"/>
    <row r="30" spans="1:19" s="45" customFormat="1" ht="14.25" customHeight="1"/>
    <row r="31" spans="1:19" s="45" customFormat="1" ht="14.25" customHeight="1"/>
    <row r="32" spans="1:19" s="45" customFormat="1" ht="14.25" customHeight="1"/>
    <row r="33" s="45" customFormat="1" ht="14.25" customHeight="1"/>
    <row r="34" s="45" customFormat="1" ht="14.25" customHeight="1"/>
    <row r="35" s="45" customFormat="1" ht="14.25" customHeight="1"/>
    <row r="36" s="45" customFormat="1" ht="14.25" customHeight="1"/>
    <row r="37" s="45" customFormat="1" ht="14.25" customHeight="1"/>
    <row r="38" s="45" customFormat="1" ht="14.25" customHeight="1"/>
    <row r="39" s="45" customFormat="1" ht="14.25" customHeight="1"/>
    <row r="40" s="45" customFormat="1" ht="14.25" customHeight="1"/>
    <row r="41" s="45" customFormat="1" ht="14.25" customHeight="1"/>
    <row r="42" s="45" customFormat="1" ht="14.25" customHeight="1"/>
    <row r="43" s="45" customFormat="1" ht="14.25" customHeight="1"/>
    <row r="44" s="45" customFormat="1" ht="14.25" customHeight="1"/>
    <row r="45" s="45" customFormat="1" ht="14.25" customHeight="1"/>
    <row r="46" s="45" customFormat="1" ht="14.25" customHeight="1"/>
    <row r="47" s="45" customFormat="1" ht="14.25" customHeight="1"/>
    <row r="48" s="45" customFormat="1" ht="14.25" customHeight="1"/>
    <row r="49" s="45" customFormat="1" ht="14.25" customHeight="1"/>
    <row r="50" s="45" customFormat="1" ht="14.25" customHeight="1"/>
    <row r="51" s="45" customFormat="1" ht="14.25" customHeight="1"/>
    <row r="52" s="45" customFormat="1" ht="14.25" customHeight="1"/>
    <row r="53" s="45" customFormat="1" ht="14.25" customHeight="1"/>
    <row r="54" s="45" customFormat="1" ht="14.25" customHeight="1"/>
    <row r="55" s="45" customFormat="1" ht="14.25" customHeight="1"/>
    <row r="56" s="45" customFormat="1" ht="14.25" customHeight="1"/>
    <row r="57" s="45" customFormat="1" ht="14.25" customHeight="1"/>
    <row r="58" s="45" customFormat="1" ht="14.25" customHeight="1"/>
    <row r="59" s="45" customFormat="1" ht="14.25" customHeight="1"/>
    <row r="60" s="45" customFormat="1" ht="14.25" customHeight="1"/>
    <row r="61" s="45" customFormat="1" ht="14.25" customHeight="1"/>
    <row r="62" s="45" customFormat="1" ht="14.25" customHeight="1"/>
    <row r="63" s="45" customFormat="1" ht="14.25" customHeight="1"/>
    <row r="64" s="45" customFormat="1" ht="14.25" customHeight="1"/>
    <row r="65" s="45" customFormat="1" ht="14.25" customHeight="1"/>
    <row r="66" s="45" customFormat="1" ht="14.25" customHeight="1"/>
    <row r="67" s="45" customFormat="1" ht="14.25" customHeight="1"/>
    <row r="68" s="45" customFormat="1" ht="14.25" customHeight="1"/>
    <row r="69" s="45" customFormat="1" ht="14.25" customHeight="1"/>
    <row r="70" s="45" customFormat="1" ht="14.25" customHeight="1"/>
    <row r="71" s="45" customFormat="1" ht="14.25" customHeight="1"/>
    <row r="72" s="45" customFormat="1" ht="14.25" customHeight="1"/>
    <row r="73" s="45" customFormat="1" ht="14.25" customHeight="1"/>
    <row r="74" s="45" customFormat="1" ht="14.25" customHeight="1"/>
    <row r="75" s="45" customFormat="1" ht="14.25" customHeight="1"/>
    <row r="76" s="45" customFormat="1" ht="14.25" customHeight="1"/>
    <row r="77" s="45" customFormat="1" ht="14.25" customHeight="1"/>
    <row r="78" s="45" customFormat="1" ht="14.25" customHeight="1"/>
    <row r="79" s="45" customFormat="1" ht="14.25" customHeight="1"/>
    <row r="80" s="45" customFormat="1" ht="14.25" customHeight="1"/>
    <row r="81" s="45" customFormat="1" ht="14.25" customHeight="1"/>
    <row r="82" s="45" customFormat="1" ht="14.25" customHeight="1"/>
    <row r="83" s="45" customFormat="1" ht="14.25" customHeight="1"/>
    <row r="84" s="45" customFormat="1" ht="14.25" customHeight="1"/>
    <row r="85" s="45" customFormat="1" ht="14.25" customHeight="1"/>
    <row r="86" s="45" customFormat="1" ht="14.25" customHeight="1"/>
    <row r="87" s="45" customFormat="1" ht="14.25" customHeight="1"/>
    <row r="88" s="45" customFormat="1" ht="14.25" customHeight="1"/>
    <row r="89" s="45" customFormat="1" ht="14.25" customHeight="1"/>
    <row r="90" s="45" customFormat="1" ht="14.25" customHeight="1"/>
    <row r="91" s="45" customFormat="1" ht="14.25" customHeight="1"/>
    <row r="92" s="45" customFormat="1" ht="14.25" customHeight="1"/>
    <row r="93" s="45" customFormat="1" ht="14.25" customHeight="1"/>
    <row r="94" s="45" customFormat="1" ht="14.25" customHeight="1"/>
    <row r="95" s="45" customFormat="1" ht="14.25" customHeight="1"/>
    <row r="96" s="45" customFormat="1" ht="14.25" customHeight="1"/>
    <row r="97" s="45" customFormat="1" ht="14.25" customHeight="1"/>
    <row r="98" s="45" customFormat="1" ht="14.25" customHeight="1"/>
    <row r="99" s="45" customFormat="1" ht="14.25" customHeight="1"/>
    <row r="100" s="45" customFormat="1" ht="14.25" customHeight="1"/>
    <row r="101" s="45" customFormat="1" ht="14.25" customHeight="1"/>
    <row r="102" s="45" customFormat="1" ht="14.25" customHeight="1"/>
    <row r="103" s="45" customFormat="1" ht="14.25" customHeight="1"/>
    <row r="104" s="45" customFormat="1" ht="14.25" customHeight="1"/>
    <row r="105" s="45" customFormat="1" ht="14.25" customHeight="1"/>
    <row r="106" s="45" customFormat="1" ht="14.25" customHeight="1"/>
    <row r="107" s="45" customFormat="1" ht="14.25" customHeight="1"/>
    <row r="108" s="45" customFormat="1" ht="14.25" customHeight="1"/>
    <row r="109" s="45" customFormat="1" ht="14.25" customHeight="1"/>
    <row r="110" s="45" customFormat="1" ht="14.25" customHeight="1"/>
    <row r="111" s="45" customFormat="1" ht="14.25" customHeight="1"/>
    <row r="112" s="45" customFormat="1" ht="14.25" customHeight="1"/>
    <row r="113" s="45" customFormat="1" ht="14.25" customHeight="1"/>
    <row r="114" s="45" customFormat="1" ht="14.25" customHeight="1"/>
    <row r="115" s="45" customFormat="1" ht="14.25" customHeight="1"/>
    <row r="116" s="45" customFormat="1" ht="14.25" customHeight="1"/>
    <row r="117" s="45" customFormat="1" ht="14.25" customHeight="1"/>
    <row r="118" s="45" customFormat="1" ht="14.25" customHeight="1"/>
    <row r="119" s="45" customFormat="1"/>
    <row r="120" s="45" customFormat="1"/>
    <row r="121" s="45" customFormat="1"/>
    <row r="122" s="45" customFormat="1"/>
    <row r="123" s="45" customFormat="1"/>
    <row r="124" s="45" customFormat="1"/>
    <row r="125" s="45" customFormat="1"/>
    <row r="126" s="45" customFormat="1"/>
    <row r="127" s="45" customFormat="1"/>
    <row r="128" s="45" customFormat="1"/>
    <row r="129" s="45" customFormat="1"/>
    <row r="130" s="45" customFormat="1"/>
    <row r="131" s="45" customFormat="1"/>
    <row r="132" s="45" customFormat="1"/>
    <row r="133" s="45" customFormat="1"/>
    <row r="134" s="45" customFormat="1"/>
    <row r="135" s="45" customFormat="1"/>
    <row r="136" s="45" customFormat="1"/>
    <row r="137" s="45" customFormat="1"/>
    <row r="138" s="45" customFormat="1"/>
    <row r="139" s="45" customFormat="1"/>
    <row r="140" s="45" customFormat="1"/>
    <row r="141" s="45" customFormat="1"/>
    <row r="142" s="45" customFormat="1"/>
    <row r="143" s="45" customFormat="1"/>
    <row r="144" s="45" customFormat="1"/>
    <row r="145" s="45" customFormat="1"/>
    <row r="146" s="45" customFormat="1"/>
    <row r="147" s="45" customFormat="1"/>
    <row r="148" s="45" customFormat="1"/>
    <row r="149" s="45" customFormat="1"/>
    <row r="150" s="45" customFormat="1"/>
    <row r="151" s="45" customFormat="1"/>
    <row r="152" s="45" customFormat="1"/>
    <row r="153" s="45" customFormat="1"/>
    <row r="154" s="45" customFormat="1"/>
    <row r="155" s="45" customFormat="1"/>
    <row r="156" s="45" customFormat="1"/>
    <row r="157" s="45" customFormat="1"/>
    <row r="158" s="45" customFormat="1"/>
    <row r="159" s="45" customFormat="1"/>
    <row r="160" s="45" customFormat="1"/>
    <row r="161" s="45" customFormat="1"/>
    <row r="162" s="45" customFormat="1"/>
    <row r="163" s="45" customFormat="1"/>
    <row r="164" s="45" customFormat="1"/>
    <row r="165" s="45" customFormat="1"/>
    <row r="166" s="45" customFormat="1"/>
    <row r="167" s="45" customFormat="1"/>
    <row r="168" s="45" customFormat="1"/>
    <row r="169" s="45" customFormat="1"/>
    <row r="170" s="45" customFormat="1"/>
    <row r="171" s="45" customFormat="1"/>
    <row r="172" s="45" customFormat="1"/>
    <row r="173" s="45" customFormat="1"/>
    <row r="174" s="45" customFormat="1"/>
    <row r="175" s="45" customFormat="1"/>
    <row r="176" s="45" customFormat="1"/>
    <row r="177" s="45" customFormat="1"/>
    <row r="178" s="45" customFormat="1"/>
    <row r="179" s="45" customFormat="1"/>
    <row r="180" s="45" customFormat="1"/>
    <row r="181" s="45" customFormat="1"/>
    <row r="182" s="45" customFormat="1"/>
    <row r="183" s="45" customFormat="1"/>
    <row r="184" s="45" customFormat="1"/>
    <row r="185" s="45" customFormat="1"/>
    <row r="186" s="45" customFormat="1"/>
    <row r="187" s="45" customFormat="1"/>
    <row r="188" s="45" customFormat="1"/>
    <row r="189" s="45" customFormat="1"/>
    <row r="190" s="45" customFormat="1"/>
    <row r="191" s="45" customFormat="1"/>
    <row r="192" s="45" customFormat="1"/>
    <row r="193" s="45" customFormat="1"/>
    <row r="194" s="45" customFormat="1"/>
    <row r="195" s="45" customFormat="1"/>
    <row r="196" s="45" customFormat="1"/>
    <row r="197" s="45" customFormat="1"/>
    <row r="198" s="45" customFormat="1"/>
    <row r="199" s="45" customFormat="1"/>
    <row r="200" s="45" customFormat="1"/>
    <row r="201" s="45" customFormat="1"/>
    <row r="202" s="45" customFormat="1"/>
    <row r="203" s="45" customFormat="1"/>
    <row r="204" s="45" customFormat="1"/>
    <row r="205" s="45" customFormat="1"/>
    <row r="206" s="45" customFormat="1"/>
    <row r="207" s="45" customFormat="1"/>
    <row r="208" s="45" customFormat="1"/>
    <row r="209" s="45" customFormat="1"/>
    <row r="210" s="45" customFormat="1"/>
    <row r="211" s="45" customFormat="1"/>
    <row r="212" s="45" customFormat="1"/>
    <row r="213" s="45" customFormat="1"/>
    <row r="214" s="45" customFormat="1"/>
    <row r="215" s="45" customFormat="1"/>
    <row r="216" s="45" customFormat="1"/>
    <row r="217" s="45" customFormat="1"/>
    <row r="218" s="45" customFormat="1"/>
    <row r="219" s="45" customFormat="1"/>
    <row r="220" s="45" customFormat="1"/>
    <row r="221" s="45" customFormat="1"/>
    <row r="222" s="45" customFormat="1"/>
    <row r="223" s="45" customFormat="1"/>
    <row r="224" s="45" customFormat="1"/>
    <row r="225" s="45" customFormat="1"/>
    <row r="226" s="45" customFormat="1"/>
    <row r="227" s="45" customFormat="1"/>
    <row r="228" s="45" customFormat="1"/>
    <row r="229" s="45" customFormat="1"/>
    <row r="230" s="45" customFormat="1"/>
    <row r="231" s="45" customFormat="1"/>
    <row r="232" s="45" customFormat="1"/>
    <row r="233" s="45" customFormat="1"/>
    <row r="234" s="45" customFormat="1"/>
    <row r="235" s="45" customFormat="1"/>
    <row r="236" s="45" customFormat="1"/>
    <row r="237" s="45" customFormat="1"/>
    <row r="238" s="45" customFormat="1"/>
    <row r="239" s="45" customFormat="1"/>
    <row r="240" s="45" customFormat="1"/>
    <row r="241" s="45" customFormat="1"/>
    <row r="242" s="45" customFormat="1"/>
    <row r="243" s="45" customFormat="1"/>
    <row r="244" s="45" customFormat="1"/>
    <row r="245" s="45" customFormat="1"/>
    <row r="246" s="45" customFormat="1"/>
    <row r="247" s="45" customFormat="1"/>
    <row r="248" s="45" customFormat="1"/>
    <row r="249" s="45" customFormat="1"/>
    <row r="250" s="45" customFormat="1"/>
    <row r="251" s="45" customFormat="1"/>
    <row r="252" s="45" customFormat="1"/>
    <row r="253" s="45" customFormat="1"/>
    <row r="254" s="45" customFormat="1"/>
    <row r="255" s="45" customFormat="1"/>
    <row r="256" s="45" customFormat="1"/>
    <row r="257" s="45" customFormat="1"/>
    <row r="258" s="45" customFormat="1"/>
    <row r="259" s="45" customFormat="1"/>
    <row r="260" s="45" customFormat="1"/>
    <row r="261" s="45" customFormat="1"/>
    <row r="262" s="45" customFormat="1"/>
    <row r="263" s="45" customFormat="1"/>
    <row r="264" s="45" customFormat="1"/>
    <row r="265" s="45" customFormat="1"/>
    <row r="266" s="45" customFormat="1"/>
    <row r="267" s="45" customFormat="1"/>
    <row r="268" s="45" customFormat="1"/>
    <row r="269" s="45" customFormat="1"/>
    <row r="270" s="45" customFormat="1"/>
    <row r="271" s="45" customFormat="1"/>
    <row r="272" s="45" customFormat="1"/>
    <row r="273" s="45" customFormat="1"/>
    <row r="274" s="45" customFormat="1"/>
    <row r="275" s="45" customFormat="1"/>
    <row r="276" s="45" customFormat="1"/>
    <row r="277" s="45" customFormat="1"/>
    <row r="278" s="45" customFormat="1"/>
    <row r="279" s="45" customFormat="1"/>
    <row r="280" s="45" customFormat="1"/>
    <row r="281" s="45" customFormat="1"/>
    <row r="282" s="45" customFormat="1"/>
    <row r="283" s="45" customFormat="1"/>
    <row r="284" s="45" customFormat="1"/>
    <row r="285" s="45" customFormat="1"/>
    <row r="286" s="45" customFormat="1"/>
    <row r="287" s="45" customFormat="1"/>
    <row r="288" s="45" customFormat="1"/>
    <row r="289" s="45" customFormat="1"/>
    <row r="290" s="45" customFormat="1"/>
    <row r="291" s="45" customFormat="1"/>
    <row r="292" s="45" customFormat="1"/>
    <row r="293" s="45" customFormat="1"/>
    <row r="294" s="45" customFormat="1"/>
    <row r="295" s="45" customFormat="1"/>
    <row r="296" s="45" customFormat="1"/>
    <row r="297" s="45" customFormat="1"/>
    <row r="298" s="45" customFormat="1"/>
    <row r="299" s="45" customFormat="1"/>
    <row r="300" s="45" customFormat="1"/>
    <row r="301" s="45" customFormat="1"/>
    <row r="302" s="45" customFormat="1"/>
    <row r="303" s="45" customFormat="1"/>
    <row r="304" s="45" customFormat="1"/>
    <row r="305" s="45" customFormat="1"/>
    <row r="306" s="45" customFormat="1"/>
    <row r="307" s="45" customFormat="1"/>
    <row r="308" s="45" customFormat="1"/>
    <row r="309" s="45" customFormat="1"/>
    <row r="310" s="45" customFormat="1"/>
    <row r="311" s="45" customFormat="1"/>
    <row r="312" s="45" customFormat="1"/>
    <row r="313" s="45" customFormat="1"/>
    <row r="314" s="45" customFormat="1"/>
    <row r="315" s="45" customFormat="1"/>
    <row r="316" s="45" customFormat="1"/>
    <row r="317" s="45" customFormat="1"/>
    <row r="318" s="45" customFormat="1"/>
    <row r="319" s="45" customFormat="1"/>
    <row r="320" s="45" customFormat="1"/>
    <row r="321" s="45" customFormat="1"/>
    <row r="322" s="45" customFormat="1"/>
    <row r="323" s="45" customFormat="1"/>
    <row r="324" s="45" customFormat="1"/>
    <row r="325" s="45" customFormat="1"/>
    <row r="326" s="45" customFormat="1"/>
    <row r="327" s="45" customFormat="1"/>
    <row r="328" s="45" customFormat="1"/>
    <row r="329" s="45" customFormat="1"/>
    <row r="330" s="45" customFormat="1"/>
    <row r="331" s="45" customFormat="1"/>
    <row r="332" s="45" customFormat="1"/>
    <row r="333" s="45" customFormat="1"/>
    <row r="334" s="45" customFormat="1"/>
    <row r="335" s="45" customFormat="1"/>
    <row r="336" s="45" customFormat="1"/>
    <row r="337" s="45" customFormat="1"/>
    <row r="338" s="45" customFormat="1"/>
    <row r="339" s="45" customFormat="1"/>
    <row r="340" s="45" customFormat="1"/>
    <row r="341" s="45" customFormat="1"/>
    <row r="342" s="45" customFormat="1"/>
    <row r="343" s="45" customFormat="1"/>
    <row r="344" s="45" customFormat="1"/>
    <row r="345" s="45" customFormat="1"/>
    <row r="346" s="45" customFormat="1"/>
    <row r="347" s="45" customFormat="1"/>
    <row r="348" s="45" customFormat="1"/>
    <row r="349" s="45" customFormat="1"/>
    <row r="350" s="45" customFormat="1"/>
    <row r="351" s="45" customFormat="1"/>
    <row r="352" s="45" customFormat="1"/>
    <row r="353" s="45" customFormat="1"/>
    <row r="354" s="45" customFormat="1"/>
    <row r="355" s="45" customFormat="1"/>
    <row r="356" s="45" customFormat="1"/>
    <row r="357" s="45" customFormat="1"/>
    <row r="358" s="45" customFormat="1"/>
    <row r="359" s="45" customFormat="1"/>
    <row r="360" s="45" customFormat="1"/>
    <row r="361" s="45" customFormat="1"/>
    <row r="362" s="45" customFormat="1"/>
    <row r="363" s="45" customFormat="1"/>
    <row r="364" s="45" customFormat="1"/>
    <row r="365" s="45" customFormat="1"/>
    <row r="366" s="45" customFormat="1"/>
    <row r="367" s="45" customFormat="1"/>
    <row r="368" s="45" customFormat="1"/>
    <row r="369" s="45" customFormat="1"/>
    <row r="370" s="45" customFormat="1"/>
    <row r="371" s="45" customFormat="1"/>
    <row r="372" s="45" customFormat="1"/>
    <row r="373" s="45" customFormat="1"/>
    <row r="374" s="45" customFormat="1"/>
    <row r="375" s="45" customFormat="1"/>
    <row r="376" s="45" customFormat="1"/>
    <row r="377" s="45" customFormat="1"/>
    <row r="378" s="45" customFormat="1"/>
    <row r="379" s="45" customFormat="1"/>
    <row r="380" s="45" customFormat="1"/>
    <row r="381" s="45" customFormat="1"/>
    <row r="382" s="45" customFormat="1"/>
    <row r="383" s="45" customFormat="1"/>
    <row r="384" s="45" customFormat="1"/>
    <row r="385" s="45" customFormat="1"/>
    <row r="386" s="45" customFormat="1"/>
    <row r="387" s="45" customFormat="1"/>
    <row r="388" s="45" customFormat="1"/>
    <row r="389" s="45" customFormat="1"/>
    <row r="390" s="45" customFormat="1"/>
    <row r="391" s="45" customFormat="1"/>
    <row r="392" s="45" customFormat="1"/>
    <row r="393" s="45" customFormat="1"/>
    <row r="394" s="45" customFormat="1"/>
    <row r="395" s="45" customFormat="1"/>
    <row r="396" s="45" customFormat="1"/>
    <row r="397" s="45" customFormat="1"/>
    <row r="398" s="45" customFormat="1"/>
    <row r="399" s="45" customFormat="1"/>
    <row r="400" s="45" customFormat="1"/>
    <row r="401" s="45" customFormat="1"/>
    <row r="402" s="45" customFormat="1"/>
    <row r="403" s="45" customFormat="1"/>
    <row r="404" s="45" customFormat="1"/>
    <row r="405" s="45" customFormat="1"/>
    <row r="406" s="45" customFormat="1"/>
    <row r="407" s="45" customFormat="1"/>
    <row r="408" s="45" customFormat="1"/>
    <row r="409" s="45" customFormat="1"/>
    <row r="410" s="45" customFormat="1"/>
    <row r="411" s="45" customFormat="1"/>
    <row r="412" s="45" customFormat="1"/>
    <row r="413" s="45" customFormat="1"/>
    <row r="414" s="45" customFormat="1"/>
    <row r="415" s="45" customFormat="1"/>
    <row r="416" s="45" customFormat="1"/>
    <row r="417" s="45" customFormat="1"/>
    <row r="418" s="45" customFormat="1"/>
    <row r="419" s="45" customFormat="1"/>
    <row r="420" s="45" customFormat="1"/>
    <row r="421" s="45" customFormat="1"/>
    <row r="422" s="45" customFormat="1"/>
    <row r="423" s="45" customFormat="1"/>
    <row r="424" s="45" customFormat="1"/>
    <row r="425" s="45" customFormat="1"/>
    <row r="426" s="45" customFormat="1"/>
    <row r="427" s="45" customFormat="1"/>
    <row r="428" s="45" customFormat="1"/>
    <row r="429" s="45" customFormat="1"/>
    <row r="430" s="45" customFormat="1"/>
    <row r="431" s="45" customFormat="1"/>
    <row r="432" s="45" customFormat="1"/>
    <row r="433" s="45" customFormat="1"/>
    <row r="434" s="45" customFormat="1"/>
    <row r="435" s="45" customFormat="1"/>
    <row r="436" s="45" customFormat="1"/>
    <row r="437" s="45" customFormat="1"/>
    <row r="438" s="45" customFormat="1"/>
    <row r="439" s="45" customFormat="1"/>
    <row r="440" s="45" customFormat="1"/>
    <row r="441" s="45" customFormat="1"/>
    <row r="442" s="45" customFormat="1"/>
    <row r="443" s="45" customFormat="1"/>
    <row r="444" s="45" customFormat="1"/>
    <row r="445" s="45" customFormat="1"/>
    <row r="446" s="45" customFormat="1"/>
    <row r="447" s="45" customFormat="1"/>
    <row r="448" s="45" customFormat="1"/>
    <row r="449" s="45" customFormat="1"/>
    <row r="450" s="45" customFormat="1"/>
    <row r="451" s="45" customFormat="1"/>
    <row r="452" s="45" customFormat="1"/>
    <row r="453" s="45" customFormat="1"/>
    <row r="454" s="45" customFormat="1"/>
    <row r="455" s="45" customFormat="1"/>
    <row r="456" s="45" customFormat="1"/>
    <row r="457" s="45" customFormat="1"/>
    <row r="458" s="45" customFormat="1"/>
    <row r="459" s="45" customFormat="1"/>
    <row r="460" s="45" customFormat="1"/>
    <row r="461" s="45" customFormat="1"/>
    <row r="462" s="45" customFormat="1"/>
    <row r="463" s="45" customFormat="1"/>
    <row r="464" s="45" customFormat="1"/>
    <row r="465" s="45" customFormat="1"/>
    <row r="466" s="45" customFormat="1"/>
    <row r="467" s="45" customFormat="1"/>
    <row r="468" s="45" customFormat="1"/>
    <row r="469" s="45" customFormat="1"/>
    <row r="470" s="45" customFormat="1"/>
    <row r="471" s="45" customFormat="1"/>
    <row r="472" s="45" customFormat="1"/>
    <row r="473" s="45" customFormat="1"/>
    <row r="474" s="45" customFormat="1"/>
    <row r="475" s="45" customFormat="1"/>
    <row r="476" s="45" customFormat="1"/>
    <row r="477" s="45" customFormat="1"/>
    <row r="478" s="45" customFormat="1"/>
    <row r="479" s="45" customFormat="1"/>
    <row r="480" s="45" customFormat="1"/>
    <row r="481" s="45" customFormat="1"/>
    <row r="482" s="45" customFormat="1"/>
    <row r="483" s="45" customFormat="1"/>
    <row r="484" s="45" customFormat="1"/>
    <row r="485" s="45" customFormat="1"/>
    <row r="486" s="45" customFormat="1"/>
    <row r="487" s="45" customFormat="1"/>
    <row r="488" s="45" customFormat="1"/>
    <row r="489" s="45" customFormat="1"/>
    <row r="490" s="45" customFormat="1"/>
    <row r="491" s="45" customFormat="1"/>
    <row r="492" s="45" customFormat="1"/>
    <row r="493" s="45" customFormat="1"/>
    <row r="494" s="45" customFormat="1"/>
    <row r="495" s="45" customFormat="1"/>
    <row r="496" s="45" customFormat="1"/>
    <row r="497" s="45" customFormat="1"/>
    <row r="498" s="45" customFormat="1"/>
    <row r="499" s="45" customFormat="1"/>
    <row r="500" s="45" customFormat="1"/>
    <row r="501" s="45" customFormat="1"/>
    <row r="502" s="45" customFormat="1"/>
    <row r="503" s="45" customFormat="1"/>
    <row r="504" s="45" customFormat="1"/>
    <row r="505" s="45" customFormat="1"/>
    <row r="506" s="45" customFormat="1"/>
    <row r="507" s="45" customFormat="1"/>
    <row r="508" s="45" customFormat="1"/>
    <row r="509" s="45" customFormat="1"/>
    <row r="510" s="45" customFormat="1"/>
    <row r="511" s="45" customFormat="1"/>
    <row r="512" s="45" customFormat="1"/>
    <row r="513" s="45" customFormat="1"/>
    <row r="514" s="45" customFormat="1"/>
    <row r="515" s="45" customFormat="1"/>
    <row r="516" s="45" customFormat="1"/>
    <row r="517" s="45" customFormat="1"/>
    <row r="518" s="45" customFormat="1"/>
    <row r="519" s="45" customFormat="1"/>
    <row r="520" s="45" customFormat="1"/>
    <row r="521" s="45" customFormat="1"/>
    <row r="522" s="45" customFormat="1"/>
    <row r="523" s="45" customFormat="1"/>
    <row r="524" s="45" customFormat="1"/>
    <row r="525" s="45" customFormat="1"/>
    <row r="526" s="45" customFormat="1"/>
    <row r="527" s="45" customFormat="1"/>
    <row r="528" s="45" customFormat="1"/>
    <row r="529" s="45" customFormat="1"/>
    <row r="530" s="45" customFormat="1"/>
    <row r="531" s="45" customFormat="1"/>
    <row r="532" s="45" customFormat="1"/>
    <row r="533" s="45" customFormat="1"/>
    <row r="534" s="45" customFormat="1"/>
    <row r="535" s="45" customFormat="1"/>
    <row r="536" s="45" customFormat="1"/>
    <row r="537" s="45" customFormat="1"/>
    <row r="538" s="45" customFormat="1"/>
    <row r="539" s="45" customFormat="1"/>
    <row r="540" s="45" customFormat="1"/>
    <row r="541" s="45" customFormat="1"/>
    <row r="542" s="45" customFormat="1"/>
    <row r="543" s="45" customFormat="1"/>
    <row r="544" s="45" customFormat="1"/>
    <row r="545" s="45" customFormat="1"/>
    <row r="546" s="45" customFormat="1"/>
    <row r="547" s="45" customFormat="1"/>
    <row r="548" s="45" customFormat="1"/>
    <row r="549" s="45" customFormat="1"/>
    <row r="550" s="45" customFormat="1"/>
    <row r="551" s="45" customFormat="1"/>
    <row r="552" s="45" customFormat="1"/>
    <row r="553" s="45" customFormat="1"/>
    <row r="554" s="45" customFormat="1"/>
    <row r="555" s="45" customFormat="1"/>
    <row r="556" s="45" customFormat="1"/>
    <row r="557" s="45" customFormat="1"/>
    <row r="558" s="45" customFormat="1"/>
    <row r="559" s="45" customFormat="1"/>
    <row r="560" s="45" customFormat="1"/>
    <row r="561" s="45" customFormat="1"/>
    <row r="562" s="45" customFormat="1"/>
    <row r="563" s="45" customFormat="1"/>
    <row r="564" s="45" customFormat="1"/>
    <row r="565" s="45" customFormat="1"/>
    <row r="566" s="45" customFormat="1"/>
    <row r="567" s="45" customFormat="1"/>
    <row r="568" s="45" customFormat="1"/>
    <row r="569" s="45" customFormat="1"/>
    <row r="570" s="45" customFormat="1"/>
    <row r="571" s="45" customFormat="1"/>
    <row r="572" s="45" customFormat="1"/>
    <row r="573" s="45" customFormat="1"/>
    <row r="574" s="45" customFormat="1"/>
    <row r="575" s="45" customFormat="1"/>
    <row r="576" s="45" customFormat="1"/>
    <row r="577" s="45" customFormat="1"/>
    <row r="578" s="45" customFormat="1"/>
    <row r="579" s="45" customFormat="1"/>
    <row r="580" s="45" customFormat="1"/>
    <row r="581" s="45" customFormat="1"/>
    <row r="582" s="45" customFormat="1"/>
    <row r="583" s="45" customFormat="1"/>
    <row r="584" s="45" customFormat="1"/>
    <row r="585" s="45" customFormat="1"/>
    <row r="586" s="45" customFormat="1"/>
    <row r="587" s="45" customFormat="1"/>
    <row r="588" s="45" customFormat="1"/>
    <row r="589" s="45" customFormat="1"/>
    <row r="590" s="45" customFormat="1"/>
    <row r="591" s="45" customFormat="1"/>
    <row r="592" s="45" customFormat="1"/>
    <row r="593" s="45" customFormat="1"/>
    <row r="594" s="45" customFormat="1"/>
    <row r="595" s="45" customFormat="1"/>
    <row r="596" s="45" customFormat="1"/>
    <row r="597" s="45" customFormat="1"/>
    <row r="598" s="45" customFormat="1"/>
    <row r="599" s="45" customFormat="1"/>
    <row r="600" s="45" customFormat="1"/>
    <row r="601" s="45" customFormat="1"/>
    <row r="602" s="45" customFormat="1"/>
    <row r="603" s="45" customFormat="1"/>
    <row r="604" s="45" customFormat="1"/>
    <row r="605" s="45" customFormat="1"/>
    <row r="606" s="45" customFormat="1"/>
    <row r="607" s="45" customFormat="1"/>
    <row r="608" s="45" customFormat="1"/>
    <row r="609" s="45" customFormat="1"/>
    <row r="610" s="45" customFormat="1"/>
    <row r="611" s="45" customFormat="1"/>
    <row r="612" s="45" customFormat="1"/>
    <row r="613" s="45" customFormat="1"/>
    <row r="614" s="45" customFormat="1"/>
    <row r="615" s="45" customFormat="1"/>
    <row r="616" s="45" customFormat="1"/>
    <row r="617" s="45" customFormat="1"/>
    <row r="618" s="45" customFormat="1"/>
    <row r="619" s="45" customFormat="1"/>
    <row r="620" s="45" customFormat="1"/>
    <row r="621" s="45" customFormat="1"/>
    <row r="622" s="45" customFormat="1"/>
    <row r="623" s="45" customFormat="1"/>
    <row r="624" s="45" customFormat="1"/>
    <row r="625" s="45" customFormat="1"/>
    <row r="626" s="45" customFormat="1"/>
    <row r="627" s="45" customFormat="1"/>
    <row r="628" s="45" customFormat="1"/>
    <row r="629" s="45" customFormat="1"/>
    <row r="630" s="45" customFormat="1"/>
    <row r="631" s="45" customFormat="1"/>
    <row r="632" s="45" customFormat="1"/>
    <row r="633" s="45" customFormat="1"/>
    <row r="634" s="45" customFormat="1"/>
    <row r="635" s="45" customFormat="1"/>
    <row r="636" s="45" customFormat="1"/>
    <row r="637" s="45" customFormat="1"/>
    <row r="638" s="45" customFormat="1"/>
    <row r="639" s="45" customFormat="1"/>
    <row r="640" s="45" customFormat="1"/>
    <row r="641" s="45" customFormat="1"/>
    <row r="642" s="45" customFormat="1"/>
    <row r="643" s="45" customFormat="1"/>
    <row r="644" s="45" customFormat="1"/>
    <row r="645" s="45" customFormat="1"/>
    <row r="646" s="45" customFormat="1"/>
    <row r="647" s="45" customFormat="1"/>
    <row r="648" s="45" customFormat="1"/>
    <row r="649" s="45" customFormat="1"/>
    <row r="650" s="45" customFormat="1"/>
    <row r="651" s="45" customFormat="1"/>
    <row r="652" s="45" customFormat="1"/>
    <row r="653" s="45" customFormat="1"/>
    <row r="654" s="45" customFormat="1"/>
    <row r="655" s="45" customFormat="1"/>
    <row r="656" s="45" customFormat="1"/>
    <row r="657" s="45" customFormat="1"/>
    <row r="658" s="45" customFormat="1"/>
    <row r="659" s="45" customFormat="1"/>
    <row r="660" s="45" customFormat="1"/>
    <row r="661" s="45" customFormat="1"/>
    <row r="662" s="45" customFormat="1"/>
    <row r="663" s="45" customFormat="1"/>
    <row r="664" s="45" customFormat="1"/>
    <row r="665" s="45" customFormat="1"/>
    <row r="666" s="45" customFormat="1"/>
    <row r="667" s="45" customFormat="1"/>
    <row r="668" s="45" customFormat="1"/>
    <row r="669" s="45" customFormat="1"/>
    <row r="670" s="45" customFormat="1"/>
    <row r="671" s="45" customFormat="1"/>
    <row r="672" s="45" customFormat="1"/>
    <row r="673" s="45" customFormat="1"/>
    <row r="674" s="45" customFormat="1"/>
    <row r="675" s="45" customFormat="1"/>
    <row r="676" s="45" customFormat="1"/>
    <row r="677" s="45" customFormat="1"/>
    <row r="678" s="45" customFormat="1"/>
    <row r="679" s="45" customFormat="1"/>
    <row r="680" s="45" customFormat="1"/>
    <row r="681" s="45" customFormat="1"/>
    <row r="682" s="45" customFormat="1"/>
    <row r="683" s="45" customFormat="1"/>
    <row r="684" s="45" customFormat="1"/>
    <row r="685" s="45" customFormat="1"/>
    <row r="686" s="45" customFormat="1"/>
    <row r="687" s="45" customFormat="1"/>
    <row r="688" s="45" customFormat="1"/>
    <row r="689" s="45" customFormat="1"/>
    <row r="690" s="45" customFormat="1"/>
    <row r="691" s="45" customFormat="1"/>
    <row r="692" s="45" customFormat="1"/>
    <row r="693" s="45" customFormat="1"/>
    <row r="694" s="45" customFormat="1"/>
    <row r="695" s="45" customFormat="1"/>
    <row r="696" s="45" customFormat="1"/>
    <row r="697" s="45" customFormat="1"/>
    <row r="698" s="45" customFormat="1"/>
    <row r="699" s="45" customFormat="1"/>
    <row r="700" s="45" customFormat="1"/>
    <row r="701" s="45" customFormat="1"/>
    <row r="702" s="45" customFormat="1"/>
    <row r="703" s="45" customFormat="1"/>
    <row r="704" s="45" customFormat="1"/>
    <row r="705" s="45" customFormat="1"/>
    <row r="706" s="45" customFormat="1"/>
    <row r="707" s="45" customFormat="1"/>
    <row r="708" s="45" customFormat="1"/>
    <row r="709" s="45" customFormat="1"/>
    <row r="710" s="45" customFormat="1"/>
    <row r="711" s="45" customFormat="1"/>
    <row r="712" s="45" customFormat="1"/>
    <row r="713" s="45" customFormat="1"/>
    <row r="714" s="45" customFormat="1"/>
    <row r="715" s="45" customFormat="1"/>
    <row r="716" s="45" customFormat="1"/>
    <row r="717" s="45" customFormat="1"/>
    <row r="718" s="45" customFormat="1"/>
    <row r="719" s="45" customFormat="1"/>
    <row r="720" s="45" customFormat="1"/>
    <row r="721" s="45" customFormat="1"/>
    <row r="722" s="45" customFormat="1"/>
    <row r="723" s="45" customFormat="1"/>
    <row r="724" s="45" customFormat="1"/>
    <row r="725" s="45" customFormat="1"/>
    <row r="726" s="45" customFormat="1"/>
    <row r="727" s="45" customFormat="1"/>
    <row r="728" s="45" customFormat="1"/>
    <row r="729" s="45" customFormat="1"/>
    <row r="730" s="45" customFormat="1"/>
    <row r="731" s="45" customFormat="1"/>
    <row r="732" s="45" customFormat="1"/>
    <row r="733" s="45" customFormat="1"/>
    <row r="734" s="45" customFormat="1"/>
    <row r="735" s="45" customFormat="1"/>
    <row r="736" s="45" customFormat="1"/>
    <row r="737" s="45" customFormat="1"/>
    <row r="738" s="45" customFormat="1"/>
    <row r="739" s="45" customFormat="1"/>
    <row r="740" s="45" customFormat="1"/>
    <row r="741" s="45" customFormat="1"/>
    <row r="742" s="45" customFormat="1"/>
    <row r="743" s="45" customFormat="1"/>
    <row r="744" s="45" customFormat="1"/>
    <row r="745" s="45" customFormat="1"/>
    <row r="746" s="45" customFormat="1"/>
    <row r="747" s="45" customFormat="1"/>
    <row r="748" s="45" customFormat="1"/>
    <row r="749" s="45" customFormat="1"/>
    <row r="750" s="45" customFormat="1"/>
    <row r="751" s="45" customFormat="1"/>
    <row r="752" s="45" customFormat="1"/>
    <row r="753" s="45" customFormat="1"/>
    <row r="754" s="45" customFormat="1"/>
    <row r="755" s="45" customFormat="1"/>
    <row r="756" s="45" customFormat="1"/>
    <row r="757" s="45" customFormat="1"/>
    <row r="758" s="45" customFormat="1"/>
    <row r="759" s="45" customFormat="1"/>
    <row r="760" s="45" customFormat="1"/>
    <row r="761" s="45" customFormat="1"/>
    <row r="762" s="45" customFormat="1"/>
    <row r="763" s="45" customFormat="1"/>
    <row r="764" s="45" customFormat="1"/>
    <row r="765" s="45" customFormat="1"/>
    <row r="766" s="45" customFormat="1"/>
    <row r="767" s="45" customFormat="1"/>
    <row r="768" s="45" customFormat="1"/>
    <row r="769" s="45" customFormat="1"/>
    <row r="770" s="45" customFormat="1"/>
    <row r="771" s="45" customFormat="1"/>
    <row r="772" s="45" customFormat="1"/>
    <row r="773" s="45" customFormat="1"/>
    <row r="774" s="45" customFormat="1"/>
    <row r="775" s="45" customFormat="1"/>
    <row r="776" s="45" customFormat="1"/>
    <row r="777" s="45" customFormat="1"/>
    <row r="778" s="45" customFormat="1"/>
    <row r="779" s="45" customFormat="1"/>
    <row r="780" s="45" customFormat="1"/>
    <row r="781" s="45" customFormat="1"/>
    <row r="782" s="45" customFormat="1"/>
    <row r="783" s="45" customFormat="1"/>
    <row r="784" s="45" customFormat="1"/>
    <row r="785" s="45" customFormat="1"/>
    <row r="786" s="45" customFormat="1"/>
    <row r="787" s="45" customFormat="1"/>
    <row r="788" s="45" customFormat="1"/>
    <row r="789" s="45" customFormat="1"/>
    <row r="790" s="45" customFormat="1"/>
    <row r="791" s="45" customFormat="1"/>
    <row r="792" s="45" customFormat="1"/>
    <row r="793" s="45" customFormat="1"/>
    <row r="794" s="45" customFormat="1"/>
    <row r="795" s="45" customFormat="1"/>
    <row r="796" s="45" customFormat="1"/>
    <row r="797" s="45" customFormat="1"/>
    <row r="798" s="45" customFormat="1"/>
    <row r="799" s="45" customFormat="1"/>
    <row r="800" s="45" customFormat="1"/>
    <row r="801" s="45" customFormat="1"/>
    <row r="802" s="45" customFormat="1"/>
    <row r="803" s="45" customFormat="1"/>
    <row r="804" s="45" customFormat="1"/>
    <row r="805" s="45" customFormat="1"/>
    <row r="806" s="45" customFormat="1"/>
    <row r="807" s="45" customFormat="1"/>
    <row r="808" s="45" customFormat="1"/>
    <row r="809" s="45" customFormat="1"/>
    <row r="810" s="45" customFormat="1"/>
    <row r="811" s="45" customFormat="1"/>
    <row r="812" s="45" customFormat="1"/>
    <row r="813" s="45" customFormat="1"/>
    <row r="814" s="45" customFormat="1"/>
    <row r="815" s="45" customFormat="1"/>
    <row r="816" s="45" customFormat="1"/>
    <row r="817" s="45" customFormat="1"/>
    <row r="818" s="45" customFormat="1"/>
    <row r="819" s="45" customFormat="1"/>
    <row r="820" s="45" customFormat="1"/>
    <row r="821" s="45" customFormat="1"/>
    <row r="822" s="45" customFormat="1"/>
    <row r="823" s="45" customFormat="1"/>
    <row r="824" s="45" customFormat="1"/>
    <row r="825" s="45" customFormat="1"/>
    <row r="826" s="45" customFormat="1"/>
    <row r="827" s="45" customFormat="1"/>
    <row r="828" s="45" customFormat="1"/>
    <row r="829" s="45" customFormat="1"/>
    <row r="830" s="45" customFormat="1"/>
    <row r="831" s="45" customFormat="1"/>
    <row r="832" s="45" customFormat="1"/>
    <row r="833" s="45" customFormat="1"/>
    <row r="834" s="45" customFormat="1"/>
    <row r="835" s="45" customFormat="1"/>
    <row r="836" s="45" customFormat="1"/>
    <row r="837" s="45" customFormat="1"/>
    <row r="838" s="45" customFormat="1"/>
    <row r="839" s="45" customFormat="1"/>
    <row r="840" s="45" customFormat="1"/>
    <row r="841" s="45" customFormat="1"/>
    <row r="842" s="45" customFormat="1"/>
    <row r="843" s="45" customFormat="1"/>
    <row r="844" s="45" customFormat="1"/>
    <row r="845" s="45" customFormat="1"/>
    <row r="846" s="45" customFormat="1"/>
    <row r="847" s="45" customFormat="1"/>
    <row r="848" s="45" customFormat="1"/>
    <row r="849" s="45" customFormat="1"/>
    <row r="850" s="45" customFormat="1"/>
    <row r="851" s="45" customFormat="1"/>
    <row r="852" s="45" customFormat="1"/>
    <row r="853" s="45" customFormat="1"/>
    <row r="854" s="45" customFormat="1"/>
    <row r="855" s="45" customFormat="1"/>
    <row r="856" s="45" customFormat="1"/>
    <row r="857" s="45" customFormat="1"/>
    <row r="858" s="45" customFormat="1"/>
    <row r="859" s="45" customFormat="1"/>
    <row r="860" s="45" customFormat="1"/>
    <row r="861" s="45" customFormat="1"/>
    <row r="862" s="45" customFormat="1"/>
    <row r="863" s="45" customFormat="1"/>
    <row r="864" s="45" customFormat="1"/>
    <row r="865" s="45" customFormat="1"/>
    <row r="866" s="45" customFormat="1"/>
    <row r="867" s="45" customFormat="1"/>
    <row r="868" s="45" customFormat="1"/>
    <row r="869" s="45" customFormat="1"/>
    <row r="870" s="45" customFormat="1"/>
    <row r="871" s="45" customFormat="1"/>
    <row r="872" s="45" customFormat="1"/>
    <row r="873" s="45" customFormat="1"/>
    <row r="874" s="45" customFormat="1"/>
    <row r="875" s="45" customFormat="1"/>
    <row r="876" s="45" customFormat="1"/>
    <row r="877" s="45" customFormat="1"/>
    <row r="878" s="45" customFormat="1"/>
    <row r="879" s="45" customFormat="1"/>
    <row r="880" s="45" customFormat="1"/>
    <row r="881" s="45" customFormat="1"/>
    <row r="882" s="45" customFormat="1"/>
    <row r="883" s="45" customFormat="1"/>
    <row r="884" s="45" customFormat="1"/>
    <row r="885" s="45" customFormat="1"/>
    <row r="886" s="45" customFormat="1"/>
    <row r="887" s="45" customFormat="1"/>
    <row r="888" s="45" customFormat="1"/>
    <row r="889" s="45" customFormat="1"/>
    <row r="890" s="45" customFormat="1"/>
    <row r="891" s="45" customFormat="1"/>
    <row r="892" s="45" customFormat="1"/>
    <row r="893" s="45" customFormat="1"/>
    <row r="894" s="45" customFormat="1"/>
    <row r="895" s="45" customFormat="1"/>
    <row r="896" s="45" customFormat="1"/>
    <row r="897" s="45" customFormat="1"/>
    <row r="898" s="45" customFormat="1"/>
    <row r="899" s="45" customFormat="1"/>
    <row r="900" s="45" customFormat="1"/>
    <row r="901" s="45" customFormat="1"/>
    <row r="902" s="45" customFormat="1"/>
    <row r="903" s="45" customFormat="1"/>
    <row r="904" s="45" customFormat="1"/>
    <row r="905" s="45" customFormat="1"/>
    <row r="906" s="45" customFormat="1"/>
    <row r="907" s="45" customFormat="1"/>
    <row r="908" s="45" customFormat="1"/>
    <row r="909" s="45" customFormat="1"/>
    <row r="910" s="45" customFormat="1"/>
    <row r="911" s="45" customFormat="1"/>
    <row r="912" s="45" customFormat="1"/>
    <row r="913" s="45" customFormat="1"/>
    <row r="914" s="45" customFormat="1"/>
    <row r="915" s="45" customFormat="1"/>
    <row r="916" s="45" customFormat="1"/>
    <row r="917" s="45" customFormat="1"/>
    <row r="918" s="45" customFormat="1"/>
    <row r="919" s="45" customFormat="1"/>
    <row r="920" s="45" customFormat="1"/>
    <row r="921" s="45" customFormat="1"/>
    <row r="922" s="45" customFormat="1"/>
    <row r="923" s="45" customFormat="1"/>
    <row r="924" s="45" customFormat="1"/>
    <row r="925" s="45" customFormat="1"/>
    <row r="926" s="45" customFormat="1"/>
    <row r="927" s="45" customFormat="1"/>
    <row r="928" s="45" customFormat="1"/>
    <row r="929" s="45" customFormat="1"/>
    <row r="930" s="45" customFormat="1"/>
    <row r="931" s="45" customFormat="1"/>
    <row r="932" s="45" customFormat="1"/>
    <row r="933" s="45" customFormat="1"/>
    <row r="934" s="45" customFormat="1"/>
    <row r="935" s="45" customFormat="1"/>
    <row r="936" s="45" customFormat="1"/>
    <row r="937" s="45" customFormat="1"/>
    <row r="938" s="45" customFormat="1"/>
    <row r="939" s="45" customFormat="1"/>
    <row r="940" s="45" customFormat="1"/>
    <row r="941" s="45" customFormat="1"/>
    <row r="942" s="45" customFormat="1"/>
    <row r="943" s="45" customFormat="1"/>
    <row r="944" s="45" customFormat="1"/>
    <row r="945" s="45" customFormat="1"/>
    <row r="946" s="45" customFormat="1"/>
    <row r="947" s="45" customFormat="1"/>
    <row r="948" s="45" customFormat="1"/>
    <row r="949" s="45" customFormat="1"/>
    <row r="950" s="45" customFormat="1"/>
    <row r="951" s="45" customFormat="1"/>
    <row r="952" s="45" customFormat="1"/>
    <row r="953" s="45" customFormat="1"/>
    <row r="954" s="45" customFormat="1"/>
    <row r="955" s="45" customFormat="1"/>
    <row r="956" s="45" customFormat="1"/>
    <row r="957" s="45" customFormat="1"/>
    <row r="958" s="45" customFormat="1"/>
    <row r="959" s="45" customFormat="1"/>
    <row r="960" s="45" customFormat="1"/>
    <row r="961" s="45" customFormat="1"/>
    <row r="962" s="45" customFormat="1"/>
    <row r="963" s="45" customFormat="1"/>
    <row r="964" s="45" customFormat="1"/>
    <row r="965" s="45" customFormat="1"/>
    <row r="966" s="45" customFormat="1"/>
    <row r="967" s="45" customFormat="1"/>
    <row r="968" s="45" customFormat="1"/>
    <row r="969" s="45" customFormat="1"/>
    <row r="970" s="45" customFormat="1"/>
    <row r="971" s="45" customFormat="1"/>
    <row r="972" s="45" customFormat="1"/>
    <row r="973" s="45" customFormat="1"/>
    <row r="974" s="45" customFormat="1"/>
    <row r="975" s="45" customFormat="1"/>
    <row r="976" s="45" customFormat="1"/>
    <row r="977" s="45" customFormat="1"/>
    <row r="978" s="45" customFormat="1"/>
    <row r="979" s="45" customFormat="1"/>
    <row r="980" s="45" customFormat="1"/>
    <row r="981" s="45" customFormat="1"/>
    <row r="982" s="45" customFormat="1"/>
    <row r="983" s="45" customFormat="1"/>
    <row r="984" s="45" customFormat="1"/>
    <row r="985" s="45" customFormat="1"/>
    <row r="986" s="45" customFormat="1"/>
    <row r="987" s="45" customFormat="1"/>
    <row r="988" s="45" customFormat="1"/>
    <row r="989" s="45" customFormat="1"/>
    <row r="990" s="45" customFormat="1"/>
    <row r="991" s="45" customFormat="1"/>
    <row r="992" s="45" customFormat="1"/>
    <row r="993" s="45" customFormat="1"/>
    <row r="994" s="45" customFormat="1"/>
    <row r="995" s="45" customFormat="1"/>
    <row r="996" s="45" customFormat="1"/>
    <row r="997" s="45" customFormat="1"/>
  </sheetData>
  <sheetProtection formatCells="0" formatColumns="0" formatRows="0" insertColumns="0" insertRows="0" insertHyperlinks="0" deleteColumns="0" deleteRows="0" sort="0" autoFilter="0" pivotTables="0"/>
  <mergeCells count="41">
    <mergeCell ref="A15:G15"/>
    <mergeCell ref="C16:G16"/>
    <mergeCell ref="I16:M16"/>
    <mergeCell ref="O16:S16"/>
    <mergeCell ref="C17:G17"/>
    <mergeCell ref="I17:M17"/>
    <mergeCell ref="O17:S17"/>
    <mergeCell ref="A11:G11"/>
    <mergeCell ref="A12:G12"/>
    <mergeCell ref="A13:G13"/>
    <mergeCell ref="X7:X8"/>
    <mergeCell ref="F6:F8"/>
    <mergeCell ref="G6:G8"/>
    <mergeCell ref="A14:G14"/>
    <mergeCell ref="V6:V8"/>
    <mergeCell ref="M7:M8"/>
    <mergeCell ref="N7:P7"/>
    <mergeCell ref="Q7:T7"/>
    <mergeCell ref="U7:U8"/>
    <mergeCell ref="H6:H8"/>
    <mergeCell ref="I6:I8"/>
    <mergeCell ref="J6:J8"/>
    <mergeCell ref="K6:K8"/>
    <mergeCell ref="L6:L8"/>
    <mergeCell ref="M6:U6"/>
    <mergeCell ref="B6:B8"/>
    <mergeCell ref="C6:C8"/>
    <mergeCell ref="D6:D8"/>
    <mergeCell ref="E6:E8"/>
    <mergeCell ref="A1:O1"/>
    <mergeCell ref="A2:AA2"/>
    <mergeCell ref="A3:AA3"/>
    <mergeCell ref="A4:AA4"/>
    <mergeCell ref="A5:I5"/>
    <mergeCell ref="J5:V5"/>
    <mergeCell ref="W5:W8"/>
    <mergeCell ref="X5:Z6"/>
    <mergeCell ref="AA5:AA8"/>
    <mergeCell ref="A6:A8"/>
    <mergeCell ref="Y7:Y8"/>
    <mergeCell ref="Z7:Z8"/>
  </mergeCells>
  <pageMargins left="0.15" right="0.15" top="0.6" bottom="0.02" header="0.3" footer="0.3"/>
  <pageSetup paperSize="9" scale="4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2:E33"/>
  <sheetViews>
    <sheetView view="pageBreakPreview" zoomScale="80" zoomScaleNormal="100" zoomScaleSheetLayoutView="80" workbookViewId="0">
      <selection activeCell="C14" sqref="C14"/>
    </sheetView>
  </sheetViews>
  <sheetFormatPr defaultRowHeight="16.5"/>
  <cols>
    <col min="1" max="1" width="6.75" style="58" customWidth="1"/>
    <col min="2" max="2" width="70" style="58" customWidth="1"/>
    <col min="3" max="3" width="37.625" style="58" customWidth="1"/>
    <col min="4" max="16384" width="9" style="58"/>
  </cols>
  <sheetData>
    <row r="2" spans="1:3" ht="69" customHeight="1">
      <c r="A2" s="236" t="s">
        <v>104</v>
      </c>
      <c r="B2" s="237"/>
      <c r="C2" s="238"/>
    </row>
    <row r="3" spans="1:3" ht="23.25" customHeight="1" thickBot="1">
      <c r="A3" s="239" t="s">
        <v>22</v>
      </c>
      <c r="B3" s="240"/>
      <c r="C3" s="59"/>
    </row>
    <row r="4" spans="1:3">
      <c r="A4" s="241" t="s">
        <v>105</v>
      </c>
      <c r="B4" s="242"/>
      <c r="C4" s="57"/>
    </row>
    <row r="5" spans="1:3" ht="17.25" thickBot="1">
      <c r="A5" s="60" t="s">
        <v>106</v>
      </c>
      <c r="B5" s="65">
        <v>2022</v>
      </c>
      <c r="C5" s="58" t="s">
        <v>107</v>
      </c>
    </row>
    <row r="6" spans="1:3" ht="6.75" customHeight="1" thickBot="1">
      <c r="A6" s="60"/>
      <c r="B6" s="60"/>
      <c r="C6" s="57"/>
    </row>
    <row r="7" spans="1:3" ht="17.25" hidden="1" thickBot="1">
      <c r="A7" s="60"/>
      <c r="B7" s="61"/>
    </row>
    <row r="8" spans="1:3" ht="17.25" thickBot="1">
      <c r="A8" s="62" t="s">
        <v>7</v>
      </c>
      <c r="B8" s="63" t="s">
        <v>94</v>
      </c>
      <c r="C8" s="64" t="s">
        <v>95</v>
      </c>
    </row>
    <row r="9" spans="1:3" ht="44.25" customHeight="1" thickBot="1">
      <c r="A9" s="66">
        <v>1</v>
      </c>
      <c r="B9" s="66" t="s">
        <v>108</v>
      </c>
      <c r="C9" s="67">
        <v>2750</v>
      </c>
    </row>
    <row r="10" spans="1:3" ht="25.5" customHeight="1" thickBot="1">
      <c r="A10" s="68" t="s">
        <v>109</v>
      </c>
      <c r="B10" s="66" t="s">
        <v>110</v>
      </c>
      <c r="C10" s="67"/>
    </row>
    <row r="11" spans="1:3" ht="24.75" customHeight="1" thickBot="1">
      <c r="A11" s="66" t="s">
        <v>111</v>
      </c>
      <c r="B11" s="66" t="s">
        <v>112</v>
      </c>
      <c r="C11" s="67"/>
    </row>
    <row r="12" spans="1:3" ht="21" customHeight="1" thickBot="1">
      <c r="A12" s="66" t="s">
        <v>113</v>
      </c>
      <c r="B12" s="66" t="s">
        <v>114</v>
      </c>
      <c r="C12" s="67">
        <v>463</v>
      </c>
    </row>
    <row r="13" spans="1:3" ht="22.5" customHeight="1" thickBot="1">
      <c r="A13" s="66" t="s">
        <v>115</v>
      </c>
      <c r="B13" s="66" t="s">
        <v>116</v>
      </c>
      <c r="C13" s="67">
        <v>2287</v>
      </c>
    </row>
    <row r="14" spans="1:3" ht="46.5" customHeight="1" thickBot="1">
      <c r="A14" s="66">
        <v>2</v>
      </c>
      <c r="B14" s="66" t="s">
        <v>118</v>
      </c>
      <c r="C14" s="70">
        <v>0</v>
      </c>
    </row>
    <row r="15" spans="1:3" ht="45.75" customHeight="1" thickBot="1">
      <c r="A15" s="66">
        <v>3</v>
      </c>
      <c r="B15" s="66" t="s">
        <v>119</v>
      </c>
      <c r="C15" s="70">
        <v>0</v>
      </c>
    </row>
    <row r="16" spans="1:3" ht="59.25" customHeight="1" thickBot="1">
      <c r="A16" s="66">
        <v>4</v>
      </c>
      <c r="B16" s="66" t="s">
        <v>120</v>
      </c>
      <c r="C16" s="67">
        <v>0</v>
      </c>
    </row>
    <row r="17" spans="1:5" ht="69" customHeight="1" thickBot="1">
      <c r="A17" s="66">
        <v>5</v>
      </c>
      <c r="B17" s="66" t="s">
        <v>121</v>
      </c>
      <c r="C17" s="67">
        <v>0</v>
      </c>
    </row>
    <row r="18" spans="1:5" ht="52.5" customHeight="1">
      <c r="A18" s="243" t="s">
        <v>124</v>
      </c>
      <c r="B18" s="243"/>
      <c r="C18" s="243"/>
    </row>
    <row r="19" spans="1:5" ht="24" customHeight="1">
      <c r="A19" s="244"/>
      <c r="B19" s="244"/>
      <c r="C19" s="244"/>
    </row>
    <row r="20" spans="1:5" ht="24.75" customHeight="1">
      <c r="A20" s="56"/>
      <c r="B20" s="56" t="s">
        <v>122</v>
      </c>
      <c r="C20" s="69" t="s">
        <v>123</v>
      </c>
    </row>
    <row r="21" spans="1:5" ht="27" customHeight="1">
      <c r="A21" s="56"/>
      <c r="B21" s="56"/>
    </row>
    <row r="22" spans="1:5" ht="42" customHeight="1"/>
    <row r="23" spans="1:5" ht="17.25" hidden="1" customHeight="1" thickBot="1">
      <c r="A23" s="56"/>
      <c r="B23" s="56"/>
    </row>
    <row r="24" spans="1:5" ht="17.25" hidden="1" customHeight="1" thickBot="1">
      <c r="A24" s="56"/>
      <c r="B24" s="56"/>
    </row>
    <row r="25" spans="1:5" ht="17.25" hidden="1" customHeight="1" thickBot="1">
      <c r="A25" s="56"/>
      <c r="B25" s="56"/>
    </row>
    <row r="26" spans="1:5" ht="16.5" hidden="1" customHeight="1">
      <c r="A26" s="56"/>
      <c r="B26" s="56"/>
    </row>
    <row r="27" spans="1:5" ht="43.5" customHeight="1">
      <c r="E27" s="58" t="s">
        <v>117</v>
      </c>
    </row>
    <row r="28" spans="1:5">
      <c r="A28" s="56"/>
      <c r="B28" s="56"/>
    </row>
    <row r="29" spans="1:5">
      <c r="A29" s="56"/>
      <c r="B29" s="56"/>
    </row>
    <row r="30" spans="1:5" ht="20.25" customHeight="1">
      <c r="A30" s="56"/>
      <c r="B30" s="56"/>
    </row>
    <row r="31" spans="1:5">
      <c r="A31" s="60"/>
      <c r="B31" s="61"/>
    </row>
    <row r="32" spans="1:5">
      <c r="A32" s="60"/>
      <c r="B32" s="61"/>
    </row>
    <row r="33" spans="1:2">
      <c r="A33" s="60"/>
      <c r="B33" s="61"/>
    </row>
  </sheetData>
  <sheetProtection selectLockedCells="1"/>
  <mergeCells count="4">
    <mergeCell ref="A2:C2"/>
    <mergeCell ref="A3:B3"/>
    <mergeCell ref="A4:B4"/>
    <mergeCell ref="A18:C19"/>
  </mergeCells>
  <pageMargins left="0.7" right="0.7" top="0.75" bottom="0.75" header="0.3" footer="0.3"/>
  <pageSetup paperSize="9"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J8"/>
  <sheetViews>
    <sheetView view="pageBreakPreview" zoomScaleNormal="100" zoomScaleSheetLayoutView="100" workbookViewId="0">
      <selection activeCell="D7" sqref="D7"/>
    </sheetView>
  </sheetViews>
  <sheetFormatPr defaultRowHeight="12.75"/>
  <cols>
    <col min="1" max="1" width="65.125" customWidth="1"/>
    <col min="2" max="2" width="9.625" hidden="1" customWidth="1"/>
    <col min="3" max="3" width="12.5" hidden="1" customWidth="1"/>
    <col min="4" max="4" width="13.375" customWidth="1"/>
    <col min="5" max="5" width="10.25" hidden="1" customWidth="1"/>
    <col min="6" max="6" width="10.625" hidden="1" customWidth="1"/>
    <col min="7" max="8" width="9" hidden="1" customWidth="1"/>
  </cols>
  <sheetData>
    <row r="1" spans="1:10" ht="96.75" customHeight="1">
      <c r="A1" s="145" t="s">
        <v>263</v>
      </c>
      <c r="B1" s="145"/>
      <c r="C1" s="145"/>
      <c r="D1" s="145"/>
      <c r="E1" s="145"/>
      <c r="F1" s="145"/>
      <c r="G1" s="145"/>
      <c r="H1" s="145"/>
    </row>
    <row r="2" spans="1:10" ht="30" customHeight="1">
      <c r="A2" s="145" t="s">
        <v>4</v>
      </c>
      <c r="B2" s="145"/>
      <c r="C2" s="145"/>
      <c r="D2" s="145"/>
      <c r="E2" s="145"/>
      <c r="F2" s="145"/>
      <c r="G2" s="145"/>
      <c r="H2" s="145"/>
      <c r="I2" s="71"/>
      <c r="J2" s="71"/>
    </row>
    <row r="3" spans="1:10">
      <c r="A3" s="42"/>
    </row>
    <row r="4" spans="1:10">
      <c r="A4" s="245" t="s">
        <v>2</v>
      </c>
      <c r="B4" s="72" t="s">
        <v>125</v>
      </c>
      <c r="C4" s="73"/>
      <c r="D4" s="247" t="s">
        <v>125</v>
      </c>
      <c r="E4" s="73"/>
      <c r="F4" s="73"/>
      <c r="G4" s="73"/>
      <c r="H4" s="75"/>
    </row>
    <row r="5" spans="1:10">
      <c r="A5" s="246"/>
      <c r="B5" s="76">
        <v>2012</v>
      </c>
      <c r="C5" s="76">
        <v>2013</v>
      </c>
      <c r="D5" s="248"/>
      <c r="E5" s="74">
        <v>2016</v>
      </c>
      <c r="F5" s="74">
        <v>2017</v>
      </c>
      <c r="G5" s="74">
        <v>2018</v>
      </c>
      <c r="H5" s="74">
        <v>2019</v>
      </c>
    </row>
    <row r="6" spans="1:10" ht="79.5">
      <c r="A6" s="77" t="s">
        <v>126</v>
      </c>
      <c r="B6" s="78">
        <v>67</v>
      </c>
      <c r="C6" s="78">
        <v>81</v>
      </c>
      <c r="D6" s="79">
        <v>37</v>
      </c>
      <c r="E6" s="15">
        <f>D6</f>
        <v>37</v>
      </c>
      <c r="F6" s="15">
        <f>E6</f>
        <v>37</v>
      </c>
      <c r="G6" s="15">
        <f>F6</f>
        <v>37</v>
      </c>
      <c r="H6" s="15">
        <f>G6</f>
        <v>37</v>
      </c>
      <c r="I6" s="18"/>
    </row>
    <row r="7" spans="1:10" ht="79.5">
      <c r="A7" s="77" t="s">
        <v>127</v>
      </c>
      <c r="B7" s="80">
        <v>0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</row>
    <row r="8" spans="1:10" ht="30.75" customHeight="1">
      <c r="A8" s="77" t="s">
        <v>128</v>
      </c>
      <c r="B8" s="81">
        <f>B6/(MAX(1,B6-B7))</f>
        <v>1</v>
      </c>
      <c r="C8" s="81">
        <f t="shared" ref="C8:H8" si="0">C6/(MAX(1,C6-C7))</f>
        <v>1</v>
      </c>
      <c r="D8" s="81">
        <f>D6/(MAX(1,D6-D7))</f>
        <v>1</v>
      </c>
      <c r="E8" s="81">
        <f t="shared" si="0"/>
        <v>1</v>
      </c>
      <c r="F8" s="81">
        <f t="shared" si="0"/>
        <v>1</v>
      </c>
      <c r="G8" s="81">
        <f t="shared" si="0"/>
        <v>1</v>
      </c>
      <c r="H8" s="81">
        <f t="shared" si="0"/>
        <v>1</v>
      </c>
    </row>
  </sheetData>
  <mergeCells count="4">
    <mergeCell ref="A1:H1"/>
    <mergeCell ref="A2:H2"/>
    <mergeCell ref="A4:A5"/>
    <mergeCell ref="D4:D5"/>
  </mergeCells>
  <pageMargins left="0.7" right="0.7" top="0.75" bottom="0.75" header="0.3" footer="0.3"/>
  <pageSetup paperSize="9" scale="98" orientation="portrait" r:id="rId1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J7"/>
  <sheetViews>
    <sheetView view="pageBreakPreview" zoomScaleNormal="100" zoomScaleSheetLayoutView="100" workbookViewId="0">
      <selection activeCell="I16" sqref="I16"/>
    </sheetView>
  </sheetViews>
  <sheetFormatPr defaultRowHeight="12.75"/>
  <cols>
    <col min="1" max="1" width="67.75" customWidth="1"/>
    <col min="2" max="2" width="11" hidden="1" customWidth="1"/>
    <col min="3" max="3" width="10.875" hidden="1" customWidth="1"/>
    <col min="4" max="4" width="11.5" customWidth="1"/>
    <col min="5" max="5" width="10.25" hidden="1" customWidth="1"/>
    <col min="6" max="6" width="10.625" hidden="1" customWidth="1"/>
    <col min="7" max="8" width="0" hidden="1" customWidth="1"/>
  </cols>
  <sheetData>
    <row r="1" spans="1:10" ht="103.5" customHeight="1">
      <c r="A1" s="145" t="s">
        <v>264</v>
      </c>
      <c r="B1" s="145"/>
      <c r="C1" s="145"/>
      <c r="D1" s="145"/>
      <c r="E1" s="145"/>
      <c r="F1" s="145"/>
      <c r="G1" s="145"/>
      <c r="H1" s="145"/>
    </row>
    <row r="2" spans="1:10" ht="43.5" customHeight="1">
      <c r="A2" s="145" t="s">
        <v>4</v>
      </c>
      <c r="B2" s="145"/>
      <c r="C2" s="145"/>
      <c r="D2" s="145"/>
      <c r="E2" s="145"/>
      <c r="F2" s="145"/>
      <c r="G2" s="145"/>
      <c r="H2" s="145"/>
      <c r="I2" s="71"/>
      <c r="J2" s="71"/>
    </row>
    <row r="4" spans="1:10">
      <c r="A4" s="132" t="s">
        <v>2</v>
      </c>
      <c r="B4" s="72" t="s">
        <v>125</v>
      </c>
      <c r="C4" s="73"/>
      <c r="D4" s="82" t="s">
        <v>125</v>
      </c>
      <c r="E4" s="73"/>
      <c r="F4" s="73"/>
      <c r="G4" s="73"/>
      <c r="H4" s="75"/>
    </row>
    <row r="5" spans="1:10" ht="66" customHeight="1">
      <c r="A5" s="16" t="s">
        <v>129</v>
      </c>
      <c r="B5" s="78">
        <v>45</v>
      </c>
      <c r="C5" s="78">
        <v>69</v>
      </c>
      <c r="D5" s="79">
        <v>31</v>
      </c>
      <c r="E5" s="15">
        <f>D5</f>
        <v>31</v>
      </c>
      <c r="F5" s="15">
        <f>E5</f>
        <v>31</v>
      </c>
      <c r="G5" s="15">
        <f>F5</f>
        <v>31</v>
      </c>
      <c r="H5" s="15">
        <f>G5</f>
        <v>31</v>
      </c>
      <c r="I5" s="18"/>
    </row>
    <row r="6" spans="1:10" ht="79.5" customHeight="1">
      <c r="A6" s="16" t="s">
        <v>130</v>
      </c>
      <c r="B6" s="80">
        <v>0</v>
      </c>
      <c r="C6" s="80">
        <v>0</v>
      </c>
      <c r="D6" s="80">
        <v>0</v>
      </c>
      <c r="E6" s="80">
        <v>0</v>
      </c>
      <c r="F6" s="80">
        <v>0</v>
      </c>
      <c r="G6" s="80">
        <v>0</v>
      </c>
      <c r="H6" s="80">
        <v>0</v>
      </c>
    </row>
    <row r="7" spans="1:10" ht="27">
      <c r="A7" s="16" t="s">
        <v>131</v>
      </c>
      <c r="B7" s="81">
        <f>B5/(MAX(1,B5-B6))</f>
        <v>1</v>
      </c>
      <c r="C7" s="81">
        <f t="shared" ref="C7:H7" si="0">C5/(MAX(1,C5-C6))</f>
        <v>1</v>
      </c>
      <c r="D7" s="81">
        <f t="shared" si="0"/>
        <v>1</v>
      </c>
      <c r="E7" s="81">
        <f t="shared" si="0"/>
        <v>1</v>
      </c>
      <c r="F7" s="81">
        <f t="shared" si="0"/>
        <v>1</v>
      </c>
      <c r="G7" s="81">
        <f t="shared" si="0"/>
        <v>1</v>
      </c>
      <c r="H7" s="81">
        <f t="shared" si="0"/>
        <v>1</v>
      </c>
    </row>
  </sheetData>
  <mergeCells count="2">
    <mergeCell ref="A1:H1"/>
    <mergeCell ref="A2:H2"/>
  </mergeCells>
  <pageMargins left="0.7" right="0.7" top="0.75" bottom="0.75" header="0.3" footer="0.3"/>
  <pageSetup paperSize="9" scale="97" orientation="portrait" r:id="rId1"/>
  <colBreaks count="1" manualBreakCount="1">
    <brk id="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F30"/>
  <sheetViews>
    <sheetView view="pageBreakPreview" topLeftCell="A13" zoomScale="75" zoomScaleNormal="75" zoomScaleSheetLayoutView="75" workbookViewId="0">
      <selection activeCell="M31" sqref="M31"/>
    </sheetView>
  </sheetViews>
  <sheetFormatPr defaultRowHeight="12.75" outlineLevelRow="1"/>
  <cols>
    <col min="1" max="1" width="70" style="18" customWidth="1"/>
    <col min="2" max="2" width="16.5" style="18" customWidth="1"/>
    <col min="3" max="3" width="17.125" style="18" customWidth="1"/>
    <col min="4" max="4" width="13.875" style="18" customWidth="1"/>
    <col min="5" max="5" width="17.375" style="18" customWidth="1"/>
    <col min="6" max="6" width="13.875" style="18" customWidth="1"/>
    <col min="7" max="16384" width="9" style="18"/>
  </cols>
  <sheetData>
    <row r="1" spans="1:6" ht="27.75" customHeight="1">
      <c r="A1" s="249" t="s">
        <v>133</v>
      </c>
      <c r="B1" s="249"/>
      <c r="C1" s="249"/>
      <c r="D1" s="249"/>
      <c r="E1" s="249"/>
      <c r="F1" s="249"/>
    </row>
    <row r="2" spans="1:6" ht="48.75" customHeight="1">
      <c r="A2" s="249" t="s">
        <v>4</v>
      </c>
      <c r="B2" s="249"/>
      <c r="C2" s="249"/>
      <c r="D2" s="249"/>
      <c r="E2" s="249"/>
      <c r="F2" s="249"/>
    </row>
    <row r="3" spans="1:6" s="87" customFormat="1" ht="33" customHeight="1">
      <c r="A3" s="250" t="s">
        <v>134</v>
      </c>
      <c r="B3" s="252" t="s">
        <v>0</v>
      </c>
      <c r="C3" s="253"/>
      <c r="D3" s="250" t="s">
        <v>167</v>
      </c>
      <c r="E3" s="250" t="s">
        <v>161</v>
      </c>
      <c r="F3" s="250" t="s">
        <v>162</v>
      </c>
    </row>
    <row r="4" spans="1:6" s="87" customFormat="1" ht="28.5">
      <c r="A4" s="251"/>
      <c r="B4" s="93" t="s">
        <v>163</v>
      </c>
      <c r="C4" s="93" t="s">
        <v>164</v>
      </c>
      <c r="D4" s="251"/>
      <c r="E4" s="251"/>
      <c r="F4" s="251"/>
    </row>
    <row r="5" spans="1:6" s="88" customFormat="1" ht="14.25">
      <c r="A5" s="94">
        <v>1</v>
      </c>
      <c r="B5" s="94">
        <v>2</v>
      </c>
      <c r="C5" s="94">
        <v>3</v>
      </c>
      <c r="D5" s="94">
        <v>4</v>
      </c>
      <c r="E5" s="94">
        <v>5</v>
      </c>
      <c r="F5" s="94">
        <v>6</v>
      </c>
    </row>
    <row r="6" spans="1:6" s="87" customFormat="1" ht="42.75">
      <c r="A6" s="95" t="s">
        <v>165</v>
      </c>
      <c r="B6" s="96" t="s">
        <v>1</v>
      </c>
      <c r="C6" s="102" t="s">
        <v>186</v>
      </c>
      <c r="D6" s="96" t="s">
        <v>1</v>
      </c>
      <c r="E6" s="96" t="s">
        <v>1</v>
      </c>
      <c r="F6" s="96">
        <f>AVERAGE(F8:F9)</f>
        <v>2</v>
      </c>
    </row>
    <row r="7" spans="1:6" s="87" customFormat="1" ht="14.25">
      <c r="A7" s="89" t="s">
        <v>166</v>
      </c>
      <c r="B7" s="96"/>
      <c r="C7" s="96"/>
      <c r="D7" s="96"/>
      <c r="E7" s="96"/>
      <c r="F7" s="96"/>
    </row>
    <row r="8" spans="1:6" s="88" customFormat="1" ht="42.75" outlineLevel="1">
      <c r="A8" s="89" t="s">
        <v>168</v>
      </c>
      <c r="B8" s="98">
        <v>0.1</v>
      </c>
      <c r="C8" s="98">
        <v>0.1</v>
      </c>
      <c r="D8" s="104">
        <v>100</v>
      </c>
      <c r="E8" s="97" t="s">
        <v>135</v>
      </c>
      <c r="F8" s="97">
        <v>2</v>
      </c>
    </row>
    <row r="9" spans="1:6" s="88" customFormat="1" ht="57" outlineLevel="1">
      <c r="A9" s="89" t="s">
        <v>169</v>
      </c>
      <c r="B9" s="97">
        <f>SUM(B11:B14)</f>
        <v>7</v>
      </c>
      <c r="C9" s="97">
        <f>SUM(C11:C14)</f>
        <v>7</v>
      </c>
      <c r="D9" s="104">
        <v>100</v>
      </c>
      <c r="E9" s="97" t="s">
        <v>135</v>
      </c>
      <c r="F9" s="97">
        <v>2</v>
      </c>
    </row>
    <row r="10" spans="1:6" s="88" customFormat="1" ht="14.25" outlineLevel="1">
      <c r="A10" s="89" t="s">
        <v>170</v>
      </c>
      <c r="B10" s="97"/>
      <c r="C10" s="97"/>
      <c r="D10" s="99"/>
      <c r="E10" s="97"/>
      <c r="F10" s="97"/>
    </row>
    <row r="11" spans="1:6" s="88" customFormat="1" ht="28.5" outlineLevel="1">
      <c r="A11" s="89" t="s">
        <v>171</v>
      </c>
      <c r="B11" s="97">
        <f>C11</f>
        <v>1</v>
      </c>
      <c r="C11" s="97">
        <v>1</v>
      </c>
      <c r="D11" s="104">
        <v>100</v>
      </c>
      <c r="E11" s="97" t="s">
        <v>1</v>
      </c>
      <c r="F11" s="97"/>
    </row>
    <row r="12" spans="1:6" s="88" customFormat="1" ht="42.75" outlineLevel="1">
      <c r="A12" s="89" t="s">
        <v>172</v>
      </c>
      <c r="B12" s="97">
        <v>1</v>
      </c>
      <c r="C12" s="97">
        <v>1</v>
      </c>
      <c r="D12" s="104">
        <v>100</v>
      </c>
      <c r="E12" s="97" t="s">
        <v>1</v>
      </c>
      <c r="F12" s="97"/>
    </row>
    <row r="13" spans="1:6" s="88" customFormat="1" ht="28.5" outlineLevel="1">
      <c r="A13" s="89" t="s">
        <v>173</v>
      </c>
      <c r="B13" s="97">
        <f>C13</f>
        <v>4</v>
      </c>
      <c r="C13" s="97">
        <v>4</v>
      </c>
      <c r="D13" s="104">
        <v>100</v>
      </c>
      <c r="E13" s="97" t="s">
        <v>1</v>
      </c>
      <c r="F13" s="97"/>
    </row>
    <row r="14" spans="1:6" s="88" customFormat="1" ht="42.75" outlineLevel="1">
      <c r="A14" s="89" t="s">
        <v>174</v>
      </c>
      <c r="B14" s="97">
        <v>1</v>
      </c>
      <c r="C14" s="97">
        <v>1</v>
      </c>
      <c r="D14" s="104">
        <v>100</v>
      </c>
      <c r="E14" s="97" t="s">
        <v>1</v>
      </c>
      <c r="F14" s="97"/>
    </row>
    <row r="15" spans="1:6" s="87" customFormat="1" ht="42.75">
      <c r="A15" s="95" t="s">
        <v>175</v>
      </c>
      <c r="B15" s="96" t="s">
        <v>1</v>
      </c>
      <c r="C15" s="102" t="s">
        <v>186</v>
      </c>
      <c r="D15" s="96" t="s">
        <v>1</v>
      </c>
      <c r="E15" s="96" t="s">
        <v>1</v>
      </c>
      <c r="F15" s="96">
        <f>AVERAGE(F17:F19)</f>
        <v>2</v>
      </c>
    </row>
    <row r="16" spans="1:6" s="87" customFormat="1" ht="14.25">
      <c r="A16" s="89" t="s">
        <v>176</v>
      </c>
      <c r="B16" s="96"/>
      <c r="C16" s="96"/>
      <c r="D16" s="96"/>
      <c r="E16" s="96"/>
      <c r="F16" s="96"/>
    </row>
    <row r="17" spans="1:6" s="88" customFormat="1" ht="28.5" outlineLevel="1">
      <c r="A17" s="89" t="s">
        <v>177</v>
      </c>
      <c r="B17" s="97">
        <f>C17</f>
        <v>1</v>
      </c>
      <c r="C17" s="97">
        <v>1</v>
      </c>
      <c r="D17" s="104">
        <v>100</v>
      </c>
      <c r="E17" s="97" t="s">
        <v>135</v>
      </c>
      <c r="F17" s="97">
        <v>2</v>
      </c>
    </row>
    <row r="18" spans="1:6" s="88" customFormat="1" ht="42.75" outlineLevel="1">
      <c r="A18" s="89" t="s">
        <v>178</v>
      </c>
      <c r="B18" s="97">
        <v>1</v>
      </c>
      <c r="C18" s="97">
        <v>1</v>
      </c>
      <c r="D18" s="104">
        <v>100</v>
      </c>
      <c r="E18" s="97" t="s">
        <v>135</v>
      </c>
      <c r="F18" s="97">
        <v>2</v>
      </c>
    </row>
    <row r="19" spans="1:6" s="88" customFormat="1" ht="42.75" outlineLevel="1">
      <c r="A19" s="89" t="s">
        <v>179</v>
      </c>
      <c r="B19" s="97">
        <v>1</v>
      </c>
      <c r="C19" s="97">
        <v>1</v>
      </c>
      <c r="D19" s="104">
        <v>100</v>
      </c>
      <c r="E19" s="97" t="s">
        <v>135</v>
      </c>
      <c r="F19" s="97">
        <v>2</v>
      </c>
    </row>
    <row r="20" spans="1:6" s="87" customFormat="1" ht="57">
      <c r="A20" s="95" t="s">
        <v>180</v>
      </c>
      <c r="B20" s="97">
        <v>1</v>
      </c>
      <c r="C20" s="97">
        <v>1</v>
      </c>
      <c r="D20" s="104">
        <v>100</v>
      </c>
      <c r="E20" s="97" t="s">
        <v>135</v>
      </c>
      <c r="F20" s="97">
        <v>2</v>
      </c>
    </row>
    <row r="21" spans="1:6" s="87" customFormat="1" ht="71.25">
      <c r="A21" s="95" t="s">
        <v>181</v>
      </c>
      <c r="B21" s="97">
        <f>C21</f>
        <v>1</v>
      </c>
      <c r="C21" s="97">
        <v>1</v>
      </c>
      <c r="D21" s="104">
        <v>100</v>
      </c>
      <c r="E21" s="97" t="s">
        <v>135</v>
      </c>
      <c r="F21" s="97">
        <v>2</v>
      </c>
    </row>
    <row r="22" spans="1:6" s="87" customFormat="1" ht="42.75">
      <c r="A22" s="95" t="s">
        <v>136</v>
      </c>
      <c r="B22" s="97" t="s">
        <v>1</v>
      </c>
      <c r="C22" s="102" t="s">
        <v>186</v>
      </c>
      <c r="D22" s="97" t="s">
        <v>1</v>
      </c>
      <c r="E22" s="97" t="s">
        <v>137</v>
      </c>
      <c r="F22" s="97">
        <f>F23</f>
        <v>2</v>
      </c>
    </row>
    <row r="23" spans="1:6" s="88" customFormat="1" ht="71.25" outlineLevel="1">
      <c r="A23" s="89" t="s">
        <v>182</v>
      </c>
      <c r="B23" s="97">
        <v>0</v>
      </c>
      <c r="C23" s="97">
        <v>0</v>
      </c>
      <c r="D23" s="104">
        <v>100</v>
      </c>
      <c r="E23" s="97" t="s">
        <v>1</v>
      </c>
      <c r="F23" s="97">
        <v>2</v>
      </c>
    </row>
    <row r="24" spans="1:6" s="87" customFormat="1" ht="42.75">
      <c r="A24" s="95" t="s">
        <v>183</v>
      </c>
      <c r="B24" s="96" t="s">
        <v>1</v>
      </c>
      <c r="C24" s="102" t="s">
        <v>186</v>
      </c>
      <c r="D24" s="96" t="s">
        <v>1</v>
      </c>
      <c r="E24" s="96" t="s">
        <v>1</v>
      </c>
      <c r="F24" s="97">
        <f>AVERAGE(F26:F27)</f>
        <v>2</v>
      </c>
    </row>
    <row r="25" spans="1:6" s="87" customFormat="1" ht="14.25">
      <c r="A25" s="89" t="s">
        <v>176</v>
      </c>
      <c r="B25" s="96"/>
      <c r="C25" s="96"/>
      <c r="D25" s="96"/>
      <c r="E25" s="96"/>
      <c r="F25" s="96"/>
    </row>
    <row r="26" spans="1:6" s="88" customFormat="1" ht="57" outlineLevel="1">
      <c r="A26" s="89" t="s">
        <v>184</v>
      </c>
      <c r="B26" s="97">
        <v>0</v>
      </c>
      <c r="C26" s="97">
        <v>0</v>
      </c>
      <c r="D26" s="104">
        <v>100</v>
      </c>
      <c r="E26" s="97" t="s">
        <v>137</v>
      </c>
      <c r="F26" s="97">
        <v>2</v>
      </c>
    </row>
    <row r="27" spans="1:6" s="88" customFormat="1" ht="71.25" outlineLevel="1">
      <c r="A27" s="89" t="s">
        <v>185</v>
      </c>
      <c r="B27" s="97">
        <v>0</v>
      </c>
      <c r="C27" s="97">
        <v>0</v>
      </c>
      <c r="D27" s="104">
        <v>100</v>
      </c>
      <c r="E27" s="97" t="s">
        <v>137</v>
      </c>
      <c r="F27" s="97">
        <v>2</v>
      </c>
    </row>
    <row r="28" spans="1:6" s="87" customFormat="1" ht="14.25">
      <c r="A28" s="95" t="s">
        <v>138</v>
      </c>
      <c r="B28" s="96" t="s">
        <v>1</v>
      </c>
      <c r="C28" s="96" t="s">
        <v>1</v>
      </c>
      <c r="D28" s="96" t="s">
        <v>1</v>
      </c>
      <c r="E28" s="96" t="s">
        <v>1</v>
      </c>
      <c r="F28" s="101">
        <f>AVERAGE(F6,F15,F20,F21,F22,F24)</f>
        <v>2</v>
      </c>
    </row>
    <row r="29" spans="1:6" s="90" customFormat="1" ht="19.5" customHeight="1">
      <c r="A29" s="91"/>
      <c r="B29" s="91"/>
      <c r="C29" s="91"/>
      <c r="D29" s="91"/>
      <c r="E29" s="91"/>
      <c r="F29" s="91"/>
    </row>
    <row r="30" spans="1:6" s="87" customFormat="1" ht="34.5" customHeight="1">
      <c r="A30" s="87" t="s">
        <v>5</v>
      </c>
      <c r="B30" s="87" t="s">
        <v>8</v>
      </c>
    </row>
  </sheetData>
  <mergeCells count="7">
    <mergeCell ref="A1:F1"/>
    <mergeCell ref="A2:F2"/>
    <mergeCell ref="A3:A4"/>
    <mergeCell ref="B3:C3"/>
    <mergeCell ref="D3:D4"/>
    <mergeCell ref="E3:E4"/>
    <mergeCell ref="F3:F4"/>
  </mergeCells>
  <pageMargins left="1.1811023622047245" right="0.39370078740157483" top="0.98425196850393704" bottom="0.98425196850393704" header="0.51181102362204722" footer="0.51181102362204722"/>
  <pageSetup paperSize="9" scale="50" orientation="portrait" r:id="rId1"/>
  <headerFooter alignWithMargins="0"/>
  <ignoredErrors>
    <ignoredError sqref="F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16</vt:i4>
      </vt:variant>
    </vt:vector>
  </HeadingPairs>
  <TitlesOfParts>
    <vt:vector size="29" baseType="lpstr">
      <vt:lpstr>1.1 2022 г</vt:lpstr>
      <vt:lpstr>1.2 2022 г</vt:lpstr>
      <vt:lpstr>1.3 2022 г.</vt:lpstr>
      <vt:lpstr>1.9</vt:lpstr>
      <vt:lpstr>8.1 2022 г.</vt:lpstr>
      <vt:lpstr>8.3 2022 г.</vt:lpstr>
      <vt:lpstr>3.1 2022 г.</vt:lpstr>
      <vt:lpstr>3.2 2022 г.</vt:lpstr>
      <vt:lpstr>2.1 2022</vt:lpstr>
      <vt:lpstr>2.2 2022</vt:lpstr>
      <vt:lpstr>2.3 2022</vt:lpstr>
      <vt:lpstr>4.1</vt:lpstr>
      <vt:lpstr>4.2</vt:lpstr>
      <vt:lpstr>'8.1 2022 г.'!_ftn1</vt:lpstr>
      <vt:lpstr>'8.1 2022 г.'!_ftnref1</vt:lpstr>
      <vt:lpstr>'8.1 2022 г.'!_Toc472327096</vt:lpstr>
      <vt:lpstr>'1.1 2022 г'!sub_11000</vt:lpstr>
      <vt:lpstr>'2.2 2022'!Заголовки_для_печати</vt:lpstr>
      <vt:lpstr>'4.1'!Заголовки_для_печати</vt:lpstr>
      <vt:lpstr>'1.1 2022 г'!Область_печати</vt:lpstr>
      <vt:lpstr>'1.2 2022 г'!Область_печати</vt:lpstr>
      <vt:lpstr>'2.1 2022'!Область_печати</vt:lpstr>
      <vt:lpstr>'2.2 2022'!Область_печати</vt:lpstr>
      <vt:lpstr>'2.3 2022'!Область_печати</vt:lpstr>
      <vt:lpstr>'3.1 2022 г.'!Область_печати</vt:lpstr>
      <vt:lpstr>'3.2 2022 г.'!Область_печати</vt:lpstr>
      <vt:lpstr>'4.2'!Область_печати</vt:lpstr>
      <vt:lpstr>'8.1 2022 г.'!Область_печати</vt:lpstr>
      <vt:lpstr>'8.3 2022 г.'!Область_печати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Шутова М.А.</dc:creator>
  <cp:lastModifiedBy>Экономист</cp:lastModifiedBy>
  <cp:lastPrinted>2023-03-28T11:33:16Z</cp:lastPrinted>
  <dcterms:created xsi:type="dcterms:W3CDTF">2011-02-17T16:41:43Z</dcterms:created>
  <dcterms:modified xsi:type="dcterms:W3CDTF">2023-03-28T12:11:07Z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-567827362</vt:i4>
  </property>
  <property fmtid="{D5CDD505-2E9C-101B-9397-08002B2CF9AE}" pid="3" name="_NewReviewCycle">
    <vt:lpwstr/>
  </property>
  <property fmtid="{D5CDD505-2E9C-101B-9397-08002B2CF9AE}" pid="4" name="_EmailSubject">
    <vt:lpwstr>иваново</vt:lpwstr>
  </property>
  <property fmtid="{D5CDD505-2E9C-101B-9397-08002B2CF9AE}" pid="5" name="_AuthorEmail">
    <vt:lpwstr>nee-OreshkinaIV@nrr.rzd</vt:lpwstr>
  </property>
  <property fmtid="{D5CDD505-2E9C-101B-9397-08002B2CF9AE}" pid="6" name="_AuthorEmailDisplayName">
    <vt:lpwstr>Орешкина Ирина Валерьевна</vt:lpwstr>
  </property>
  <property fmtid="{D5CDD505-2E9C-101B-9397-08002B2CF9AE}" pid="7" name="_ReviewingToolsShownOnce">
    <vt:lpwstr/>
  </property>
</Properties>
</file>